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iimi-fs.niimi.local\niimi-fs\0520_財政課\07-2_財政状況資料集(3･9月)※決統・健全化・公会計の分析公表\R06年度\★R080312期限★令和6年度財政状況資料集の作成及び提出について\03_県へ提出\"/>
    </mc:Choice>
  </mc:AlternateContent>
  <bookViews>
    <workbookView xWindow="0" yWindow="0" windowWidth="28800" windowHeight="13848" tabRatio="927"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32" i="12" l="1"/>
  <c r="AA32" i="12"/>
  <c r="V32" i="12"/>
  <c r="Q32" i="12"/>
  <c r="Q33" i="12"/>
  <c r="AK28" i="12"/>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<sst xmlns="http://schemas.openxmlformats.org/spreadsheetml/2006/main" count="1104" uniqueCount="573">
  <si>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</si>
  <si>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</si>
  <si>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</si>
  <si>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</si>
  <si>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</si>
  <si>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</si>
  <si>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</si>
  <si>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</si>
  <si>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</si>
  <si>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</si>
  <si>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</si>
  <si>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</si>
  <si>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</si>
  <si>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</si>
  <si>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</si>
  <si>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</si>
  <si>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</si>
  <si>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</si>
  <si>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</si>
  <si>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</si>
  <si>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</si>
  <si>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</si>
  <si>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</si>
  <si>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</si>
  <si>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</si>
  <si>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</si>
  <si>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</si>
  <si>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</si>
  <si>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</si>
  <si>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</si>
  <si>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</si>
  <si>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</si>
  <si>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</si>
  <si>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</si>
  <si>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</si>
  <si>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</si>
  <si>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</si>
  <si>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</si>
  <si>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</si>
  <si>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</si>
  <si>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</si>
  <si>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</si>
  <si>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</si>
  <si>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</si>
  <si>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</si>
  <si>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</si>
  <si>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</si>
  <si>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</si>
  <si>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</si>
  <si>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</si>
  <si>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</si>
  <si>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</si>
  <si>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</si>
  <si>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</si>
  <si>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</si>
  <si>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</si>
  <si>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</si>
  <si>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</si>
  <si>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</si>
  <si>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</si>
  <si>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</si>
  <si>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</si>
  <si>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</si>
  <si>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</si>
  <si>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</si>
  <si>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</si>
  <si>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</si>
  <si>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</si>
  <si>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</si>
  <si>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</si>
  <si>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</si>
  <si>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</si>
  <si>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</si>
  <si>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</si>
  <si>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</si>
  <si>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</si>
  <si>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</si>
  <si>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</si>
  <si>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</si>
  <si>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</si>
  <si>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</si>
  <si>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</si>
  <si>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</si>
  <si>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</si>
  <si>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</si>
  <si>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</si>
  <si>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</si>
  <si>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</si>
  <si>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</si>
  <si>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</si>
  <si>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</si>
  <si>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</si>
  <si>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</si>
  <si>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</si>
  <si>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新見市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</si>
  <si>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</si>
  <si>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</si>
  <si>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</si>
  <si>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</si>
  <si>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</si>
  <si>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</si>
  <si>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</si>
  <si>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</si>
  <si>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</si>
  <si>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</si>
  <si>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</si>
  <si>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</si>
  <si>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</si>
  <si>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</si>
  <si>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</si>
  <si>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</si>
  <si>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</si>
  <si>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</si>
  <si>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</si>
  <si>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</si>
  <si>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</si>
  <si>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</si>
  <si>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</si>
  <si>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</si>
  <si>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</si>
  <si>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</si>
  <si>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</si>
  <si>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</si>
  <si>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</si>
  <si>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</si>
  <si>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</si>
  <si>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</si>
  <si>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</si>
  <si>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</si>
  <si>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</si>
  <si>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</si>
  <si>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</si>
  <si>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</si>
  <si>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</si>
  <si>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</si>
  <si>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</si>
  <si>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</si>
  <si>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</si>
  <si>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</si>
  <si>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</si>
  <si>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</si>
  <si>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</si>
  <si>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</si>
  <si>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</si>
  <si>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-2.9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</si>
  <si>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</si>
  <si>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</si>
  <si>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</si>
  <si>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</si>
  <si>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</si>
  <si>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</si>
  <si>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</si>
  <si>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</si>
  <si>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</si>
  <si>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</si>
  <si>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</si>
  <si>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</si>
  <si>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</si>
  <si>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</si>
  <si>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</si>
  <si>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</si>
  <si>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</si>
  <si>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</si>
  <si>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</si>
  <si>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</si>
  <si>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</si>
  <si>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</si>
  <si>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</si>
  <si>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</si>
  <si>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</si>
  <si>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</si>
  <si>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</si>
  <si>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</si>
  <si>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</si>
  <si>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</si>
  <si>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</si>
  <si>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</si>
  <si>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</si>
  <si>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</si>
  <si>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</si>
  <si>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</si>
  <si>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</si>
  <si>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</si>
  <si>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</si>
  <si>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</si>
  <si>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</si>
  <si>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</si>
  <si>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</si>
  <si>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</si>
  <si>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</si>
  <si>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</si>
  <si>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</si>
  <si>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</si>
  <si>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</si>
  <si>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</si>
  <si>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</si>
  <si>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</si>
  <si>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</si>
  <si>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</si>
  <si>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</si>
  <si>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</si>
  <si>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</si>
  <si>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</si>
  <si>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岡山県新見市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</si>
  <si>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</si>
  <si>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</si>
  <si>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</si>
  <si>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</si>
  <si>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</si>
  <si>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</si>
  <si>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</si>
  <si>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</si>
  <si>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</si>
  <si>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</si>
  <si>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</si>
  <si>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</si>
  <si>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</si>
  <si>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</si>
  <si>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</si>
  <si>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</si>
  <si>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</si>
  <si>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</si>
  <si>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</si>
  <si>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</si>
  <si>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</si>
  <si>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</si>
  <si>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</si>
  <si>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</si>
  <si>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</si>
  <si>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</si>
  <si>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</si>
  <si>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</si>
  <si>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</si>
  <si>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</si>
  <si>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</si>
  <si>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</si>
  <si>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</si>
  <si>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</si>
  <si>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</si>
  <si>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</si>
  <si>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</si>
  <si>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</si>
  <si>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</si>
  <si>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</si>
  <si>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</si>
  <si>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</si>
  <si>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</si>
  <si>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</si>
  <si>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</si>
  <si>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</si>
  <si>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</si>
  <si>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</si>
  <si>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</si>
  <si>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</si>
  <si>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</si>
  <si>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</si>
  <si>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</si>
  <si>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</si>
  <si>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</si>
  <si>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</si>
  <si>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</si>
  <si>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</si>
  <si>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</si>
  <si>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</si>
  <si>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</si>
  <si>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</si>
  <si>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</si>
  <si>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</si>
  <si>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</si>
  <si>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</si>
  <si>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</si>
  <si>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</si>
  <si>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</si>
  <si>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</si>
  <si>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</si>
  <si>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</si>
  <si>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</si>
  <si>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</si>
  <si>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</si>
  <si>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</si>
  <si>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</si>
  <si>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</si>
  <si>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</si>
  <si>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</si>
  <si>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</si>
  <si>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</si>
  <si>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</si>
  <si>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</si>
  <si>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</si>
  <si>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</si>
  <si>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</si>
  <si>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</si>
  <si>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</si>
  <si>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</si>
  <si>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</si>
  <si>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</si>
  <si>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</si>
  <si>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</si>
  <si>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</si>
  <si>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</si>
  <si>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</si>
  <si>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</si>
  <si>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</si>
  <si>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</si>
  <si>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</si>
  <si>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</si>
  <si>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</si>
  <si>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</si>
  <si>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</si>
  <si>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</si>
  <si>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</si>
  <si>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</si>
  <si>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</si>
  <si>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</si>
  <si>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</si>
  <si>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</si>
  <si>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</si>
  <si>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</si>
  <si>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</si>
  <si>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</si>
  <si>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</si>
  <si>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</si>
  <si>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</si>
  <si>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</si>
  <si>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</si>
  <si>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</si>
  <si>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</si>
  <si>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</si>
  <si>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</si>
  <si>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</si>
  <si>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</si>
  <si>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</si>
  <si>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</si>
  <si>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</si>
  <si>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</si>
  <si>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</si>
  <si>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</si>
  <si>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</si>
  <si>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</si>
  <si>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</si>
  <si>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</si>
  <si>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</si>
  <si>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</si>
  <si>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</si>
  <si>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</si>
  <si>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</si>
  <si>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</si>
  <si>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</si>
  <si>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</si>
  <si>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</si>
  <si>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</si>
  <si>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</si>
  <si>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</si>
  <si>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</si>
  <si>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岡山県新見市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</si>
  <si>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</si>
  <si>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</si>
  <si>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</si>
  <si>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</si>
  <si>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</si>
  <si>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</si>
  <si>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</si>
  <si>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</si>
  <si>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</si>
  <si>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</si>
  <si>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</si>
  <si>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</si>
  <si>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</si>
  <si>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</si>
  <si>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</si>
  <si>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</si>
  <si>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</si>
  <si>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</si>
  <si>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</si>
  <si>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</si>
  <si>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新見市診療所特別会計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</si>
  <si>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</si>
  <si>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</si>
  <si>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</si>
  <si>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</si>
  <si>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</si>
  <si>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</si>
  <si>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</si>
  <si>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</si>
  <si>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</si>
  <si>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</si>
  <si>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</si>
  <si>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</si>
  <si>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</si>
  <si>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新見市国民健康保険特別会計</t>
    <phoneticPr fontId="5"/>
  </si>
  <si>
    <t>新見市後期高齢者医療特別会計</t>
    <phoneticPr fontId="5"/>
  </si>
  <si>
    <t>新見市介護保険特別会計</t>
    <phoneticPr fontId="5"/>
  </si>
  <si>
    <t>新見市水道事業会計</t>
    <phoneticPr fontId="5"/>
  </si>
  <si>
    <t>法適用企業</t>
    <phoneticPr fontId="5"/>
  </si>
  <si>
    <t>新見市下水道事業会計</t>
    <phoneticPr fontId="5"/>
  </si>
  <si>
    <t>新見市観光事業特別会計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</si>
  <si>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</si>
  <si>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</si>
  <si>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</si>
  <si>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</si>
  <si>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</si>
  <si>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</si>
  <si>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</si>
  <si>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</si>
  <si>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</si>
  <si>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</si>
  <si>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</si>
  <si>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</si>
  <si>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</si>
  <si>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</si>
  <si>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</si>
  <si>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</si>
  <si>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</si>
  <si>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</si>
  <si>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</si>
  <si>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</si>
  <si>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</si>
  <si>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</si>
  <si>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</si>
  <si>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</si>
  <si>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</si>
  <si>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</si>
  <si>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</si>
  <si>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</si>
  <si>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</si>
  <si>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</si>
  <si>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</si>
  <si>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</si>
  <si>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</si>
  <si>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</si>
  <si>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</si>
  <si>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</si>
  <si>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</si>
  <si>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</si>
  <si>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</si>
  <si>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</si>
  <si>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</si>
  <si>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</si>
  <si>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</si>
  <si>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</si>
  <si>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</si>
  <si>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</si>
  <si>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</si>
  <si>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</si>
  <si>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</si>
  <si>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</si>
  <si>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</si>
  <si>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</si>
  <si>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</si>
  <si>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</si>
  <si>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</si>
  <si>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</si>
  <si>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</si>
  <si>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</si>
  <si>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</si>
  <si>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</si>
  <si>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</si>
  <si>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</si>
  <si>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</si>
  <si>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</si>
  <si>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</si>
  <si>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</si>
  <si>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</si>
  <si>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</si>
  <si>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</si>
  <si>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</si>
  <si>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</si>
  <si>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</si>
  <si>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</si>
  <si>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</si>
  <si>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</si>
  <si>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</si>
  <si>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</si>
  <si>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</si>
  <si>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</si>
  <si>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</si>
  <si>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</si>
  <si>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</si>
  <si>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</si>
  <si>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</si>
  <si>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</si>
  <si>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</si>
  <si>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</si>
  <si>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</si>
  <si>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</si>
  <si>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</si>
  <si>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</si>
  <si>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</si>
  <si>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</si>
  <si>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</si>
  <si>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</si>
  <si>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</si>
  <si>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</si>
  <si>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</si>
  <si>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</si>
  <si>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</si>
  <si>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</si>
  <si>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</si>
  <si>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</si>
  <si>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</si>
  <si>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</si>
  <si>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</si>
  <si>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</si>
  <si>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</si>
  <si>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</si>
  <si>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</si>
  <si>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</si>
  <si>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</si>
  <si>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</si>
  <si>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</si>
  <si>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</si>
  <si>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</si>
  <si>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</si>
  <si>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</si>
  <si>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</si>
  <si>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</si>
  <si>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</si>
  <si>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</si>
  <si>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</si>
  <si>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</si>
  <si>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</si>
  <si>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</si>
  <si>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</si>
  <si>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</si>
  <si>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</si>
  <si>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</si>
  <si>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</si>
  <si>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</si>
  <si>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</si>
  <si>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</si>
  <si>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</si>
  <si>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</si>
  <si>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1.04</t>
  </si>
  <si>
    <t>▲ 0.23</t>
  </si>
  <si>
    <t>▲ 0.94</t>
  </si>
  <si>
    <t>▲ 0.03</t>
  </si>
  <si>
    <t>一般会計</t>
  </si>
  <si>
    <t>新見市水道事業会計</t>
  </si>
  <si>
    <t>新見市下水道事業会計</t>
  </si>
  <si>
    <t>新見市介護保険特別会計</t>
  </si>
  <si>
    <t>新見市国民健康保険特別会計</t>
  </si>
  <si>
    <t>新見市観光事業特別会計</t>
  </si>
  <si>
    <t>新見市診療所特別会計</t>
  </si>
  <si>
    <t>新見市後期高齢者医療特別会計</t>
  </si>
  <si>
    <t>その他会計（赤字）</t>
  </si>
  <si>
    <t>その他会計（黒字）</t>
  </si>
  <si>
    <t>R02</t>
    <phoneticPr fontId="5"/>
  </si>
  <si>
    <t>R03</t>
    <phoneticPr fontId="5"/>
  </si>
  <si>
    <t>R04</t>
    <phoneticPr fontId="5"/>
  </si>
  <si>
    <t>R05</t>
    <phoneticPr fontId="5"/>
  </si>
  <si>
    <t>R06</t>
    <phoneticPr fontId="5"/>
  </si>
  <si>
    <t>－</t>
  </si>
  <si>
    <t>－</t>
    <phoneticPr fontId="2"/>
  </si>
  <si>
    <t>岡山県後期高齢者医療広域連合一般会計</t>
  </si>
  <si>
    <t>岡山県後期高齢者医療広域連合特別会計</t>
  </si>
  <si>
    <t>岡山県市町村総合事務組合一般会計</t>
  </si>
  <si>
    <t>岡山県市町村総合事務組合貸付金特別会計</t>
  </si>
  <si>
    <t>岡山県市町村総合事務組合拠出金事業特別会計</t>
  </si>
  <si>
    <t>岡山県市町村税整理組合</t>
  </si>
  <si>
    <t>－</t>
    <phoneticPr fontId="38"/>
  </si>
  <si>
    <t>-</t>
    <phoneticPr fontId="38"/>
  </si>
  <si>
    <t>井倉洞</t>
    <rPh sb="0" eb="2">
      <t>イクラ</t>
    </rPh>
    <rPh sb="2" eb="3">
      <t>ドウ</t>
    </rPh>
    <phoneticPr fontId="38"/>
  </si>
  <si>
    <t>草間自然休養村</t>
    <rPh sb="0" eb="2">
      <t>クサマ</t>
    </rPh>
    <rPh sb="2" eb="4">
      <t>シゼン</t>
    </rPh>
    <rPh sb="4" eb="6">
      <t>キュウヨウ</t>
    </rPh>
    <rPh sb="6" eb="7">
      <t>ムラ</t>
    </rPh>
    <phoneticPr fontId="38"/>
  </si>
  <si>
    <t>新見市土地開発公社</t>
    <rPh sb="0" eb="3">
      <t>ニイミシ</t>
    </rPh>
    <rPh sb="3" eb="5">
      <t>トチ</t>
    </rPh>
    <rPh sb="5" eb="7">
      <t>カイハツ</t>
    </rPh>
    <rPh sb="7" eb="9">
      <t>コウシャ</t>
    </rPh>
    <phoneticPr fontId="38"/>
  </si>
  <si>
    <t>新見美術振興財団</t>
    <rPh sb="0" eb="2">
      <t>ニイミ</t>
    </rPh>
    <rPh sb="2" eb="4">
      <t>ビジュツ</t>
    </rPh>
    <rPh sb="4" eb="6">
      <t>シンコウ</t>
    </rPh>
    <rPh sb="6" eb="8">
      <t>ザイダン</t>
    </rPh>
    <phoneticPr fontId="38"/>
  </si>
  <si>
    <t>公立大学法人新見公立大学</t>
    <rPh sb="0" eb="2">
      <t>コウリツ</t>
    </rPh>
    <rPh sb="2" eb="4">
      <t>ダイガク</t>
    </rPh>
    <rPh sb="4" eb="6">
      <t>ホウジン</t>
    </rPh>
    <rPh sb="6" eb="8">
      <t>ニイミ</t>
    </rPh>
    <rPh sb="8" eb="10">
      <t>コウリツ</t>
    </rPh>
    <rPh sb="10" eb="12">
      <t>ダイガク</t>
    </rPh>
    <phoneticPr fontId="38"/>
  </si>
  <si>
    <t>岡山県信用保証協会</t>
    <rPh sb="0" eb="1">
      <t>オカ</t>
    </rPh>
    <rPh sb="1" eb="3">
      <t>ヤマケン</t>
    </rPh>
    <rPh sb="3" eb="5">
      <t>シンヨウ</t>
    </rPh>
    <rPh sb="5" eb="7">
      <t>ホショウ</t>
    </rPh>
    <rPh sb="7" eb="9">
      <t>キョウカイ</t>
    </rPh>
    <phoneticPr fontId="38"/>
  </si>
  <si>
    <t>公共施設等整備基金</t>
  </si>
  <si>
    <t>地域づくり振興基金</t>
  </si>
  <si>
    <t>ふるさとにいみ応援基金</t>
  </si>
  <si>
    <t>かしのき基金</t>
    <phoneticPr fontId="2"/>
  </si>
  <si>
    <t>２０２４かしのき基金</t>
    <phoneticPr fontId="2"/>
  </si>
  <si>
    <t>〇</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</si>
</sst>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F820-41E6-87EA-8C649703A44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155026</c:v>
                </c:pt>
                <c:pt idx="1">
                  <c:v>99801</c:v>
                </c:pt>
                <c:pt idx="2">
                  <c:v>141563</c:v>
                </c:pt>
                <c:pt idx="3">
                  <c:v>162094</c:v>
                </c:pt>
                <c:pt idx="4">
                  <c:v>144399</c:v>
                </c:pt>
              </c:numCache>
            </c:numRef>
          </c:val>
          <c:smooth val="0"/>
          <c:extLst>
            <c:ext xmlns:c16="http://schemas.microsoft.com/office/drawing/2014/chart" uri="{C3380CC4-5D6E-409C-BE32-E72D297353CC}">
              <c16:uniqueId val="{00000001-F820-41E6-87EA-8C649703A44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9.92</c:v>
                </c:pt>
                <c:pt idx="1">
                  <c:v>9.7200000000000006</c:v>
                </c:pt>
                <c:pt idx="2">
                  <c:v>9.49</c:v>
                </c:pt>
                <c:pt idx="3">
                  <c:v>8.8699999999999992</c:v>
                </c:pt>
                <c:pt idx="4">
                  <c:v>8.3699999999999992</c:v>
                </c:pt>
              </c:numCache>
            </c:numRef>
          </c:val>
          <c:extLst>
            <c:ext xmlns:c16="http://schemas.microsoft.com/office/drawing/2014/chart" uri="{C3380CC4-5D6E-409C-BE32-E72D297353CC}">
              <c16:uniqueId val="{00000000-3637-4822-9099-0088F992C00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34.72</c:v>
                </c:pt>
                <c:pt idx="1">
                  <c:v>33.68</c:v>
                </c:pt>
                <c:pt idx="2">
                  <c:v>33.32</c:v>
                </c:pt>
                <c:pt idx="3">
                  <c:v>33.94</c:v>
                </c:pt>
                <c:pt idx="4">
                  <c:v>38.01</c:v>
                </c:pt>
              </c:numCache>
            </c:numRef>
          </c:val>
          <c:extLst>
            <c:ext xmlns:c16="http://schemas.microsoft.com/office/drawing/2014/chart" uri="{C3380CC4-5D6E-409C-BE32-E72D297353CC}">
              <c16:uniqueId val="{00000001-3637-4822-9099-0088F992C00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-1.04</c:v>
                </c:pt>
                <c:pt idx="1">
                  <c:v>-0.23</c:v>
                </c:pt>
                <c:pt idx="2">
                  <c:v>-0.94</c:v>
                </c:pt>
                <c:pt idx="3">
                  <c:v>-0.03</c:v>
                </c:pt>
                <c:pt idx="4">
                  <c:v>5</c:v>
                </c:pt>
              </c:numCache>
            </c:numRef>
          </c:val>
          <c:smooth val="0"/>
          <c:extLst>
            <c:ext xmlns:c16="http://schemas.microsoft.com/office/drawing/2014/chart" uri="{C3380CC4-5D6E-409C-BE32-E72D297353CC}">
              <c16:uniqueId val="{00000002-3637-4822-9099-0088F992C00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2E0-4576-A69A-212B881844C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2E0-4576-A69A-212B881844C9}"/>
            </c:ext>
          </c:extLst>
        </c:ser>
        <c:ser>
          <c:idx val="2"/>
          <c:order val="2"/>
          <c:tx>
            <c:strRef>
              <c:f>データシート!$A$29</c:f>
              <c:strCache>
                <c:ptCount val="1"/>
                <c:pt idx="0">
                  <c:v>新見市後期高齢者医療特別会計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0.02</c:v>
                </c:pt>
                <c:pt idx="8">
                  <c:v>#N/A</c:v>
                </c:pt>
                <c:pt idx="9">
                  <c:v>0.01</c:v>
                </c:pt>
              </c:numCache>
            </c:numRef>
          </c:val>
          <c:extLst>
            <c:ext xmlns:c16="http://schemas.microsoft.com/office/drawing/2014/chart" uri="{C3380CC4-5D6E-409C-BE32-E72D297353CC}">
              <c16:uniqueId val="{00000002-32E0-4576-A69A-212B881844C9}"/>
            </c:ext>
          </c:extLst>
        </c:ser>
        <c:ser>
          <c:idx val="3"/>
          <c:order val="3"/>
          <c:tx>
            <c:strRef>
              <c:f>データシート!$A$30</c:f>
              <c:strCache>
                <c:ptCount val="1"/>
                <c:pt idx="0">
                  <c:v>新見市診療所特別会計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0.02</c:v>
                </c:pt>
                <c:pt idx="4">
                  <c:v>#N/A</c:v>
                </c:pt>
                <c:pt idx="5">
                  <c:v>0</c:v>
                </c:pt>
                <c:pt idx="6">
                  <c:v>#N/A</c:v>
                </c:pt>
                <c:pt idx="7">
                  <c:v>0.04</c:v>
                </c:pt>
                <c:pt idx="8">
                  <c:v>#N/A</c:v>
                </c:pt>
                <c:pt idx="9">
                  <c:v>0.04</c:v>
                </c:pt>
              </c:numCache>
            </c:numRef>
          </c:val>
          <c:extLst>
            <c:ext xmlns:c16="http://schemas.microsoft.com/office/drawing/2014/chart" uri="{C3380CC4-5D6E-409C-BE32-E72D297353CC}">
              <c16:uniqueId val="{00000003-32E0-4576-A69A-212B881844C9}"/>
            </c:ext>
          </c:extLst>
        </c:ser>
        <c:ser>
          <c:idx val="4"/>
          <c:order val="4"/>
          <c:tx>
            <c:strRef>
              <c:f>データシート!$A$31</c:f>
              <c:strCache>
                <c:ptCount val="1"/>
                <c:pt idx="0">
                  <c:v>新見市観光事業特別会計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0.08</c:v>
                </c:pt>
                <c:pt idx="2">
                  <c:v>#N/A</c:v>
                </c:pt>
                <c:pt idx="3">
                  <c:v>0.04</c:v>
                </c:pt>
                <c:pt idx="4">
                  <c:v>#N/A</c:v>
                </c:pt>
                <c:pt idx="5">
                  <c:v>0.09</c:v>
                </c:pt>
                <c:pt idx="6">
                  <c:v>#N/A</c:v>
                </c:pt>
                <c:pt idx="7">
                  <c:v>0.06</c:v>
                </c:pt>
                <c:pt idx="8">
                  <c:v>#N/A</c:v>
                </c:pt>
                <c:pt idx="9">
                  <c:v>0.05</c:v>
                </c:pt>
              </c:numCache>
            </c:numRef>
          </c:val>
          <c:extLst>
            <c:ext xmlns:c16="http://schemas.microsoft.com/office/drawing/2014/chart" uri="{C3380CC4-5D6E-409C-BE32-E72D297353CC}">
              <c16:uniqueId val="{00000004-32E0-4576-A69A-212B881844C9}"/>
            </c:ext>
          </c:extLst>
        </c:ser>
        <c:ser>
          <c:idx val="5"/>
          <c:order val="5"/>
          <c:tx>
            <c:strRef>
              <c:f>データシート!$A$32</c:f>
              <c:strCache>
                <c:ptCount val="1"/>
                <c:pt idx="0">
                  <c:v>新見市国民健康保険特別会計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0.42</c:v>
                </c:pt>
                <c:pt idx="2">
                  <c:v>#N/A</c:v>
                </c:pt>
                <c:pt idx="3">
                  <c:v>0.46</c:v>
                </c:pt>
                <c:pt idx="4">
                  <c:v>#N/A</c:v>
                </c:pt>
                <c:pt idx="5">
                  <c:v>0.39</c:v>
                </c:pt>
                <c:pt idx="6">
                  <c:v>#N/A</c:v>
                </c:pt>
                <c:pt idx="7">
                  <c:v>0.3</c:v>
                </c:pt>
                <c:pt idx="8">
                  <c:v>#N/A</c:v>
                </c:pt>
                <c:pt idx="9">
                  <c:v>0.41</c:v>
                </c:pt>
              </c:numCache>
            </c:numRef>
          </c:val>
          <c:extLst>
            <c:ext xmlns:c16="http://schemas.microsoft.com/office/drawing/2014/chart" uri="{C3380CC4-5D6E-409C-BE32-E72D297353CC}">
              <c16:uniqueId val="{00000005-32E0-4576-A69A-212B881844C9}"/>
            </c:ext>
          </c:extLst>
        </c:ser>
        <c:ser>
          <c:idx val="6"/>
          <c:order val="6"/>
          <c:tx>
            <c:strRef>
              <c:f>データシート!$A$33</c:f>
              <c:strCache>
                <c:ptCount val="1"/>
                <c:pt idx="0">
                  <c:v>新見市介護保険特別会計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1.26</c:v>
                </c:pt>
                <c:pt idx="2">
                  <c:v>#N/A</c:v>
                </c:pt>
                <c:pt idx="3">
                  <c:v>1.76</c:v>
                </c:pt>
                <c:pt idx="4">
                  <c:v>#N/A</c:v>
                </c:pt>
                <c:pt idx="5">
                  <c:v>1.95</c:v>
                </c:pt>
                <c:pt idx="6">
                  <c:v>#N/A</c:v>
                </c:pt>
                <c:pt idx="7">
                  <c:v>1.77</c:v>
                </c:pt>
                <c:pt idx="8">
                  <c:v>#N/A</c:v>
                </c:pt>
                <c:pt idx="9">
                  <c:v>1.64</c:v>
                </c:pt>
              </c:numCache>
            </c:numRef>
          </c:val>
          <c:extLst>
            <c:ext xmlns:c16="http://schemas.microsoft.com/office/drawing/2014/chart" uri="{C3380CC4-5D6E-409C-BE32-E72D297353CC}">
              <c16:uniqueId val="{00000006-32E0-4576-A69A-212B881844C9}"/>
            </c:ext>
          </c:extLst>
        </c:ser>
        <c:ser>
          <c:idx val="7"/>
          <c:order val="7"/>
          <c:tx>
            <c:strRef>
              <c:f>データシート!$A$34</c:f>
              <c:strCache>
                <c:ptCount val="1"/>
                <c:pt idx="0">
                  <c:v>新見市下水道事業会計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0.35</c:v>
                </c:pt>
                <c:pt idx="2">
                  <c:v>#N/A</c:v>
                </c:pt>
                <c:pt idx="3">
                  <c:v>0.49</c:v>
                </c:pt>
                <c:pt idx="4">
                  <c:v>#N/A</c:v>
                </c:pt>
                <c:pt idx="5">
                  <c:v>1.08</c:v>
                </c:pt>
                <c:pt idx="6">
                  <c:v>#N/A</c:v>
                </c:pt>
                <c:pt idx="7">
                  <c:v>1.74</c:v>
                </c:pt>
                <c:pt idx="8">
                  <c:v>#N/A</c:v>
                </c:pt>
                <c:pt idx="9">
                  <c:v>1.74</c:v>
                </c:pt>
              </c:numCache>
            </c:numRef>
          </c:val>
          <c:extLst>
            <c:ext xmlns:c16="http://schemas.microsoft.com/office/drawing/2014/chart" uri="{C3380CC4-5D6E-409C-BE32-E72D297353CC}">
              <c16:uniqueId val="{00000007-32E0-4576-A69A-212B881844C9}"/>
            </c:ext>
          </c:extLst>
        </c:ser>
        <c:ser>
          <c:idx val="8"/>
          <c:order val="8"/>
          <c:tx>
            <c:strRef>
              <c:f>データシート!$A$35</c:f>
              <c:strCache>
                <c:ptCount val="1"/>
                <c:pt idx="0">
                  <c:v>新見市水道事業会計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7.15</c:v>
                </c:pt>
                <c:pt idx="2">
                  <c:v>#N/A</c:v>
                </c:pt>
                <c:pt idx="3">
                  <c:v>7.02</c:v>
                </c:pt>
                <c:pt idx="4">
                  <c:v>#N/A</c:v>
                </c:pt>
                <c:pt idx="5">
                  <c:v>7.5</c:v>
                </c:pt>
                <c:pt idx="6">
                  <c:v>#N/A</c:v>
                </c:pt>
                <c:pt idx="7">
                  <c:v>7.03</c:v>
                </c:pt>
                <c:pt idx="8">
                  <c:v>#N/A</c:v>
                </c:pt>
                <c:pt idx="9">
                  <c:v>7.14</c:v>
                </c:pt>
              </c:numCache>
            </c:numRef>
          </c:val>
          <c:extLst>
            <c:ext xmlns:c16="http://schemas.microsoft.com/office/drawing/2014/chart" uri="{C3380CC4-5D6E-409C-BE32-E72D297353CC}">
              <c16:uniqueId val="{00000008-32E0-4576-A69A-212B881844C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9.8699999999999992</c:v>
                </c:pt>
                <c:pt idx="2">
                  <c:v>#N/A</c:v>
                </c:pt>
                <c:pt idx="3">
                  <c:v>9.69</c:v>
                </c:pt>
                <c:pt idx="4">
                  <c:v>#N/A</c:v>
                </c:pt>
                <c:pt idx="5">
                  <c:v>9.48</c:v>
                </c:pt>
                <c:pt idx="6">
                  <c:v>#N/A</c:v>
                </c:pt>
                <c:pt idx="7">
                  <c:v>8.81</c:v>
                </c:pt>
                <c:pt idx="8">
                  <c:v>#N/A</c:v>
                </c:pt>
                <c:pt idx="9">
                  <c:v>8.33</c:v>
                </c:pt>
              </c:numCache>
            </c:numRef>
          </c:val>
          <c:extLst>
            <c:ext xmlns:c16="http://schemas.microsoft.com/office/drawing/2014/chart" uri="{C3380CC4-5D6E-409C-BE32-E72D297353CC}">
              <c16:uniqueId val="{00000009-32E0-4576-A69A-212B881844C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3748</c:v>
                </c:pt>
                <c:pt idx="5">
                  <c:v>3548</c:v>
                </c:pt>
                <c:pt idx="8">
                  <c:v>3511</c:v>
                </c:pt>
                <c:pt idx="11">
                  <c:v>3359</c:v>
                </c:pt>
                <c:pt idx="14">
                  <c:v>3334</c:v>
                </c:pt>
              </c:numCache>
            </c:numRef>
          </c:val>
          <c:extLst>
            <c:ext xmlns:c16="http://schemas.microsoft.com/office/drawing/2014/chart" uri="{C3380CC4-5D6E-409C-BE32-E72D297353CC}">
              <c16:uniqueId val="{00000000-27CC-46C0-A4F6-B39D9E16A32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0</c:v>
                </c:pt>
                <c:pt idx="6">
                  <c:v>0</c:v>
                </c:pt>
                <c:pt idx="9">
                  <c:v>0</c:v>
                </c:pt>
                <c:pt idx="12">
                  <c:v>1</c:v>
                </c:pt>
              </c:numCache>
            </c:numRef>
          </c:val>
          <c:extLst>
            <c:ext xmlns:c16="http://schemas.microsoft.com/office/drawing/2014/chart" uri="{C3380CC4-5D6E-409C-BE32-E72D297353CC}">
              <c16:uniqueId val="{00000001-27CC-46C0-A4F6-B39D9E16A32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c:v>
                </c:pt>
                <c:pt idx="3">
                  <c:v>4</c:v>
                </c:pt>
                <c:pt idx="6">
                  <c:v>0</c:v>
                </c:pt>
                <c:pt idx="9">
                  <c:v>0</c:v>
                </c:pt>
                <c:pt idx="12">
                  <c:v>0</c:v>
                </c:pt>
              </c:numCache>
            </c:numRef>
          </c:val>
          <c:extLst>
            <c:ext xmlns:c16="http://schemas.microsoft.com/office/drawing/2014/chart" uri="{C3380CC4-5D6E-409C-BE32-E72D297353CC}">
              <c16:uniqueId val="{00000002-27CC-46C0-A4F6-B39D9E16A32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7CC-46C0-A4F6-B39D9E16A32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1085</c:v>
                </c:pt>
                <c:pt idx="3">
                  <c:v>1087</c:v>
                </c:pt>
                <c:pt idx="6">
                  <c:v>1050</c:v>
                </c:pt>
                <c:pt idx="9">
                  <c:v>1134</c:v>
                </c:pt>
                <c:pt idx="12">
                  <c:v>1157</c:v>
                </c:pt>
              </c:numCache>
            </c:numRef>
          </c:val>
          <c:extLst>
            <c:ext xmlns:c16="http://schemas.microsoft.com/office/drawing/2014/chart" uri="{C3380CC4-5D6E-409C-BE32-E72D297353CC}">
              <c16:uniqueId val="{00000004-27CC-46C0-A4F6-B39D9E16A32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CC-46C0-A4F6-B39D9E16A32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7CC-46C0-A4F6-B39D9E16A32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3686</c:v>
                </c:pt>
                <c:pt idx="3">
                  <c:v>3457</c:v>
                </c:pt>
                <c:pt idx="6">
                  <c:v>3374</c:v>
                </c:pt>
                <c:pt idx="9">
                  <c:v>3196</c:v>
                </c:pt>
                <c:pt idx="12">
                  <c:v>3241</c:v>
                </c:pt>
              </c:numCache>
            </c:numRef>
          </c:val>
          <c:extLst>
            <c:ext xmlns:c16="http://schemas.microsoft.com/office/drawing/2014/chart" uri="{C3380CC4-5D6E-409C-BE32-E72D297353CC}">
              <c16:uniqueId val="{00000007-27CC-46C0-A4F6-B39D9E16A32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1029</c:v>
                </c:pt>
                <c:pt idx="2">
                  <c:v>#N/A</c:v>
                </c:pt>
                <c:pt idx="3">
                  <c:v>#N/A</c:v>
                </c:pt>
                <c:pt idx="4">
                  <c:v>1000</c:v>
                </c:pt>
                <c:pt idx="5">
                  <c:v>#N/A</c:v>
                </c:pt>
                <c:pt idx="6">
                  <c:v>#N/A</c:v>
                </c:pt>
                <c:pt idx="7">
                  <c:v>913</c:v>
                </c:pt>
                <c:pt idx="8">
                  <c:v>#N/A</c:v>
                </c:pt>
                <c:pt idx="9">
                  <c:v>#N/A</c:v>
                </c:pt>
                <c:pt idx="10">
                  <c:v>971</c:v>
                </c:pt>
                <c:pt idx="11">
                  <c:v>#N/A</c:v>
                </c:pt>
                <c:pt idx="12">
                  <c:v>#N/A</c:v>
                </c:pt>
                <c:pt idx="13">
                  <c:v>1065</c:v>
                </c:pt>
                <c:pt idx="14">
                  <c:v>#N/A</c:v>
                </c:pt>
              </c:numCache>
            </c:numRef>
          </c:val>
          <c:smooth val="0"/>
          <c:extLst>
            <c:ext xmlns:c16="http://schemas.microsoft.com/office/drawing/2014/chart" uri="{C3380CC4-5D6E-409C-BE32-E72D297353CC}">
              <c16:uniqueId val="{00000008-27CC-46C0-A4F6-B39D9E16A32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30063</c:v>
                </c:pt>
                <c:pt idx="5">
                  <c:v>29194</c:v>
                </c:pt>
                <c:pt idx="8">
                  <c:v>28272</c:v>
                </c:pt>
                <c:pt idx="11">
                  <c:v>29534</c:v>
                </c:pt>
                <c:pt idx="14">
                  <c:v>29376</c:v>
                </c:pt>
              </c:numCache>
            </c:numRef>
          </c:val>
          <c:extLst>
            <c:ext xmlns:c16="http://schemas.microsoft.com/office/drawing/2014/chart" uri="{C3380CC4-5D6E-409C-BE32-E72D297353CC}">
              <c16:uniqueId val="{00000000-8821-4D9A-BA5B-A3EC6A1E489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1272</c:v>
                </c:pt>
                <c:pt idx="5">
                  <c:v>1135</c:v>
                </c:pt>
                <c:pt idx="8">
                  <c:v>1021</c:v>
                </c:pt>
                <c:pt idx="11">
                  <c:v>1025</c:v>
                </c:pt>
                <c:pt idx="14">
                  <c:v>906</c:v>
                </c:pt>
              </c:numCache>
            </c:numRef>
          </c:val>
          <c:extLst>
            <c:ext xmlns:c16="http://schemas.microsoft.com/office/drawing/2014/chart" uri="{C3380CC4-5D6E-409C-BE32-E72D297353CC}">
              <c16:uniqueId val="{00000001-8821-4D9A-BA5B-A3EC6A1E489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10219</c:v>
                </c:pt>
                <c:pt idx="5">
                  <c:v>11133</c:v>
                </c:pt>
                <c:pt idx="8">
                  <c:v>11615</c:v>
                </c:pt>
                <c:pt idx="11">
                  <c:v>12068</c:v>
                </c:pt>
                <c:pt idx="14">
                  <c:v>14151</c:v>
                </c:pt>
              </c:numCache>
            </c:numRef>
          </c:val>
          <c:extLst>
            <c:ext xmlns:c16="http://schemas.microsoft.com/office/drawing/2014/chart" uri="{C3380CC4-5D6E-409C-BE32-E72D297353CC}">
              <c16:uniqueId val="{00000002-8821-4D9A-BA5B-A3EC6A1E489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821-4D9A-BA5B-A3EC6A1E489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821-4D9A-BA5B-A3EC6A1E489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c:v>
                </c:pt>
                <c:pt idx="3">
                  <c:v>2</c:v>
                </c:pt>
                <c:pt idx="6">
                  <c:v>2</c:v>
                </c:pt>
                <c:pt idx="9">
                  <c:v>3</c:v>
                </c:pt>
                <c:pt idx="12">
                  <c:v>1</c:v>
                </c:pt>
              </c:numCache>
            </c:numRef>
          </c:val>
          <c:extLst>
            <c:ext xmlns:c16="http://schemas.microsoft.com/office/drawing/2014/chart" uri="{C3380CC4-5D6E-409C-BE32-E72D297353CC}">
              <c16:uniqueId val="{00000005-8821-4D9A-BA5B-A3EC6A1E489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4220</c:v>
                </c:pt>
                <c:pt idx="3">
                  <c:v>4245</c:v>
                </c:pt>
                <c:pt idx="6">
                  <c:v>4313</c:v>
                </c:pt>
                <c:pt idx="9">
                  <c:v>4373</c:v>
                </c:pt>
                <c:pt idx="12">
                  <c:v>4483</c:v>
                </c:pt>
              </c:numCache>
            </c:numRef>
          </c:val>
          <c:extLst>
            <c:ext xmlns:c16="http://schemas.microsoft.com/office/drawing/2014/chart" uri="{C3380CC4-5D6E-409C-BE32-E72D297353CC}">
              <c16:uniqueId val="{00000006-8821-4D9A-BA5B-A3EC6A1E489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821-4D9A-BA5B-A3EC6A1E489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12526</c:v>
                </c:pt>
                <c:pt idx="3">
                  <c:v>11233</c:v>
                </c:pt>
                <c:pt idx="6">
                  <c:v>9766</c:v>
                </c:pt>
                <c:pt idx="9">
                  <c:v>9200</c:v>
                </c:pt>
                <c:pt idx="12">
                  <c:v>8817</c:v>
                </c:pt>
              </c:numCache>
            </c:numRef>
          </c:val>
          <c:extLst>
            <c:ext xmlns:c16="http://schemas.microsoft.com/office/drawing/2014/chart" uri="{C3380CC4-5D6E-409C-BE32-E72D297353CC}">
              <c16:uniqueId val="{00000008-8821-4D9A-BA5B-A3EC6A1E489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19</c:v>
                </c:pt>
                <c:pt idx="3">
                  <c:v>16</c:v>
                </c:pt>
                <c:pt idx="6">
                  <c:v>12</c:v>
                </c:pt>
                <c:pt idx="9">
                  <c:v>9</c:v>
                </c:pt>
                <c:pt idx="12">
                  <c:v>5</c:v>
                </c:pt>
              </c:numCache>
            </c:numRef>
          </c:val>
          <c:extLst>
            <c:ext xmlns:c16="http://schemas.microsoft.com/office/drawing/2014/chart" uri="{C3380CC4-5D6E-409C-BE32-E72D297353CC}">
              <c16:uniqueId val="{00000009-8821-4D9A-BA5B-A3EC6A1E489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29861</c:v>
                </c:pt>
                <c:pt idx="3">
                  <c:v>29087</c:v>
                </c:pt>
                <c:pt idx="6">
                  <c:v>28640</c:v>
                </c:pt>
                <c:pt idx="9">
                  <c:v>29106</c:v>
                </c:pt>
                <c:pt idx="12">
                  <c:v>28905</c:v>
                </c:pt>
              </c:numCache>
            </c:numRef>
          </c:val>
          <c:extLst>
            <c:ext xmlns:c16="http://schemas.microsoft.com/office/drawing/2014/chart" uri="{C3380CC4-5D6E-409C-BE32-E72D297353CC}">
              <c16:uniqueId val="{0000000A-8821-4D9A-BA5B-A3EC6A1E489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5074</c:v>
                </c:pt>
                <c:pt idx="2">
                  <c:v>#N/A</c:v>
                </c:pt>
                <c:pt idx="3">
                  <c:v>#N/A</c:v>
                </c:pt>
                <c:pt idx="4">
                  <c:v>3121</c:v>
                </c:pt>
                <c:pt idx="5">
                  <c:v>#N/A</c:v>
                </c:pt>
                <c:pt idx="6">
                  <c:v>#N/A</c:v>
                </c:pt>
                <c:pt idx="7">
                  <c:v>1826</c:v>
                </c:pt>
                <c:pt idx="8">
                  <c:v>#N/A</c:v>
                </c:pt>
                <c:pt idx="9">
                  <c:v>#N/A</c:v>
                </c:pt>
                <c:pt idx="10">
                  <c:v>63</c:v>
                </c:pt>
                <c:pt idx="11">
                  <c:v>#N/A</c:v>
                </c:pt>
                <c:pt idx="12">
                  <c:v>#N/A</c:v>
                </c:pt>
                <c:pt idx="13">
                  <c:v>0</c:v>
                </c:pt>
                <c:pt idx="14">
                  <c:v>#N/A</c:v>
                </c:pt>
              </c:numCache>
            </c:numRef>
          </c:val>
          <c:smooth val="0"/>
          <c:extLst>
            <c:ext xmlns:c16="http://schemas.microsoft.com/office/drawing/2014/chart" uri="{C3380CC4-5D6E-409C-BE32-E72D297353CC}">
              <c16:uniqueId val="{0000000B-8821-4D9A-BA5B-A3EC6A1E489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5260</c:v>
                </c:pt>
                <c:pt idx="1">
                  <c:v>5371</c:v>
                </c:pt>
                <c:pt idx="2">
                  <c:v>6170</c:v>
                </c:pt>
              </c:numCache>
            </c:numRef>
          </c:val>
          <c:extLst>
            <c:ext xmlns:c16="http://schemas.microsoft.com/office/drawing/2014/chart" uri="{C3380CC4-5D6E-409C-BE32-E72D297353CC}">
              <c16:uniqueId val="{00000000-50F8-4630-88E1-D7608ADE2D7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782</c:v>
                </c:pt>
                <c:pt idx="1">
                  <c:v>553</c:v>
                </c:pt>
                <c:pt idx="2">
                  <c:v>508</c:v>
                </c:pt>
              </c:numCache>
            </c:numRef>
          </c:val>
          <c:extLst>
            <c:ext xmlns:c16="http://schemas.microsoft.com/office/drawing/2014/chart" uri="{C3380CC4-5D6E-409C-BE32-E72D297353CC}">
              <c16:uniqueId val="{00000001-50F8-4630-88E1-D7608ADE2D7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5350</c:v>
                </c:pt>
                <c:pt idx="1">
                  <c:v>5996</c:v>
                </c:pt>
                <c:pt idx="2">
                  <c:v>7243</c:v>
                </c:pt>
              </c:numCache>
            </c:numRef>
          </c:val>
          <c:extLst>
            <c:ext xmlns:c16="http://schemas.microsoft.com/office/drawing/2014/chart" uri="{C3380CC4-5D6E-409C-BE32-E72D297353CC}">
              <c16:uniqueId val="{00000002-50F8-4630-88E1-D7608ADE2D7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岡山県新見市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市の実質公債費比率及びその分子は、消防庁舎や防災棟整備事業など大型事業の借入があるため元利償還金が増加傾向であるが、計画的な繰上償還の実施などから国が定める早期健全化基準の２５％を大きく下回っている。</a:t>
          </a:r>
        </a:p>
        <a:p>
          <a:r>
            <a:rPr kumimoji="1" lang="ja-JP" altLang="en-US" sz="1400">
              <a:latin typeface="ＭＳ ゴシック" pitchFamily="49" charset="-128"/>
              <a:ea typeface="ＭＳ ゴシック" pitchFamily="49" charset="-128"/>
            </a:rPr>
            <a:t>　今後も、交付税算入率の高い地方債を活用するとともに、引き続き繰上償還を実施し、実質公債費比率の抑制に努める。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岡山県新見市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市の将来負担比率は、国が定める早期健全化基準の３５０％を大きく下回っており、財政運営は健全な状態である。その分子について、一般会計等に係る地方債の現在高は、ほぼ同程度で推移しているものの、公営企業債等繰入見込額も下水道の基幹事業が終了したことなどから、減少傾向にある。また、充当可能基金は、財源調整機能を持つ基金の残高が過度にならないよう調整を行いながら、かつ今後の大型模事業に備えた目的基金の積立を行っている。</a:t>
          </a:r>
        </a:p>
        <a:p>
          <a:r>
            <a:rPr kumimoji="1" lang="ja-JP" altLang="en-US" sz="1400">
              <a:latin typeface="ＭＳ ゴシック" pitchFamily="49" charset="-128"/>
              <a:ea typeface="ＭＳ ゴシック" pitchFamily="49" charset="-128"/>
            </a:rPr>
            <a:t>　今後も、将来負担が増加しないよう、地方債残高の適正な管理、基金の適正な運用を行い、財政の健全化を図っていく。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岡山県新見市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財政調整基金を８．７億円、減債基金を５．６億円取り崩した一方、歳計剰余金などから基金全体で３９．８億円積み立てたことから、基金全体の残高は前年度と比べると２０．０億円の増となった。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大型事業の実施にあたり必要となる財源を計画的に基金に積み立てることで、年度間の財政負担を平準化させることができるため、特定目的基金については、その目的に応じた積立・取崩を計画的に行う。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また、不測の事態が発生した場合に安定的な財政運営を行うため、財源調整機能を持つ基金については、その残高が過度にならないよう積立・取崩を行う。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・公共施設等整備基金：市が設置する公共施設等の総合的な整備を行う財源として活用する。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・２０２４かしのき基金：市内の小中学校、高等学校及び新見公立大学に在籍する児童、生徒及び学生の学力向上に要する経費に充てる財源として活用する。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・２０２４かしのき基金：一般寄附１０億円を受け入れ、全額を基金に積み立てたこと。</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・公共施設等整備基金：施設の改修・更新にあたり、補助金や市債の対象とならない部分の財源として、基金を取り崩していく予定。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・２０２４かしのき基金：市内小学校の児童、市内中学校の生徒、市内高等学校の生徒及び新見公立大学の学生に対する支援並びに学力向上に要する経費の財源として、基金を取り崩していく予定。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歳計剰余金などから１６．７億円を積み立て、財源不足に対応するため８．７億円を取り崩したことから、残高は前年度と比べて８．０億円の増となった。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安定的な財政運営を行うため、標準財政規模の３０％を目安に基金残高を管理していく。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歳計剰余金などから５．１億円を積み立てた一方、繰上償還を行う財源として５．６億円を取り崩したため、残高は前年度と比べて０．５億円の減となった。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将来負担の軽減を図るため、引き続き繰上償還を実施することとし、その財源を確保する観点から基金の適正な運用を行う。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岡山県新見市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25,939
25,523
793.29
31,007,452
29,296,393
1,358,973
16,232,182
28,905,181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本市の財政力指数は、中山間地域に位置し企業数が少ないため自主財源が少ないこと、合併により市域が広大となったため需要額が多額となることなどから、類似団体平均をかなり下回っている。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20320</xdr:rowOff>
    </xdr:from>
    <xdr:to>
      <xdr:col>23</xdr:col>
      <xdr:colOff>133350</xdr:colOff>
      <xdr:row>44</xdr:row>
      <xdr:rowOff>20320</xdr:rowOff>
    </xdr:to>
    <xdr:cxnSp macro="">
      <xdr:nvCxnSpPr>
        <xdr:cNvPr id="67" name="直線コネクタ 66"/>
        <xdr:cNvCxnSpPr/>
      </xdr:nvCxnSpPr>
      <xdr:spPr>
        <a:xfrm>
          <a:off x="4114800" y="7564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20320</xdr:rowOff>
    </xdr:from>
    <xdr:to>
      <xdr:col>19</xdr:col>
      <xdr:colOff>133350</xdr:colOff>
      <xdr:row>44</xdr:row>
      <xdr:rowOff>20320</xdr:rowOff>
    </xdr:to>
    <xdr:cxnSp macro="">
      <xdr:nvCxnSpPr>
        <xdr:cNvPr id="70" name="直線コネクタ 69"/>
        <xdr:cNvCxnSpPr/>
      </xdr:nvCxnSpPr>
      <xdr:spPr>
        <a:xfrm>
          <a:off x="3225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20320</xdr:rowOff>
    </xdr:from>
    <xdr:to>
      <xdr:col>15</xdr:col>
      <xdr:colOff>82550</xdr:colOff>
      <xdr:row>44</xdr:row>
      <xdr:rowOff>44450</xdr:rowOff>
    </xdr:to>
    <xdr:cxnSp macro="">
      <xdr:nvCxnSpPr>
        <xdr:cNvPr id="73" name="直線コネクタ 72"/>
        <xdr:cNvCxnSpPr/>
      </xdr:nvCxnSpPr>
      <xdr:spPr>
        <a:xfrm flipV="1">
          <a:off x="2336800" y="75641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6" name="直線コネクタ 75"/>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140970</xdr:rowOff>
    </xdr:from>
    <xdr:to>
      <xdr:col>23</xdr:col>
      <xdr:colOff>184150</xdr:colOff>
      <xdr:row>44</xdr:row>
      <xdr:rowOff>71120</xdr:rowOff>
    </xdr:to>
    <xdr:sp macro="" textlink="">
      <xdr:nvSpPr>
        <xdr:cNvPr id="86" name="楕円 85"/>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113047</xdr:rowOff>
    </xdr:from>
    <xdr:ext cx="762000" cy="259045"/>
    <xdr:sp macro="" textlink="">
      <xdr:nvSpPr>
        <xdr:cNvPr id="87" name="財政力該当値テキスト"/>
        <xdr:cNvSpPr txBox="1"/>
      </xdr:nvSpPr>
      <xdr:spPr>
        <a:xfrm>
          <a:off x="5041900" y="748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140970</xdr:rowOff>
    </xdr:from>
    <xdr:to>
      <xdr:col>19</xdr:col>
      <xdr:colOff>184150</xdr:colOff>
      <xdr:row>44</xdr:row>
      <xdr:rowOff>71120</xdr:rowOff>
    </xdr:to>
    <xdr:sp macro="" textlink="">
      <xdr:nvSpPr>
        <xdr:cNvPr id="88" name="楕円 87"/>
        <xdr:cNvSpPr/>
      </xdr:nvSpPr>
      <xdr:spPr>
        <a:xfrm>
          <a:off x="4064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55897</xdr:rowOff>
    </xdr:from>
    <xdr:ext cx="736600" cy="259045"/>
    <xdr:sp macro="" textlink="">
      <xdr:nvSpPr>
        <xdr:cNvPr id="89" name="テキスト ボックス 88"/>
        <xdr:cNvSpPr txBox="1"/>
      </xdr:nvSpPr>
      <xdr:spPr>
        <a:xfrm>
          <a:off x="3733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140970</xdr:rowOff>
    </xdr:from>
    <xdr:to>
      <xdr:col>15</xdr:col>
      <xdr:colOff>133350</xdr:colOff>
      <xdr:row>44</xdr:row>
      <xdr:rowOff>71120</xdr:rowOff>
    </xdr:to>
    <xdr:sp macro="" textlink="">
      <xdr:nvSpPr>
        <xdr:cNvPr id="90" name="楕円 89"/>
        <xdr:cNvSpPr/>
      </xdr:nvSpPr>
      <xdr:spPr>
        <a:xfrm>
          <a:off x="3175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55897</xdr:rowOff>
    </xdr:from>
    <xdr:ext cx="762000" cy="259045"/>
    <xdr:sp macro="" textlink="">
      <xdr:nvSpPr>
        <xdr:cNvPr id="91" name="テキスト ボックス 90"/>
        <xdr:cNvSpPr txBox="1"/>
      </xdr:nvSpPr>
      <xdr:spPr>
        <a:xfrm>
          <a:off x="2844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2" name="楕円 91"/>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3" name="テキスト ボックス 92"/>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4" name="楕円 93"/>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5" name="テキスト ボックス 94"/>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本市の経常収支比率は、業務の見直し・効率化などによる経費の削減により、類似団体平均を下回る水準を維持している。</a:t>
          </a:r>
        </a:p>
        <a:p>
          <a:r>
            <a:rPr kumimoji="1" lang="ja-JP" altLang="en-US" sz="1300">
              <a:latin typeface="ＭＳ Ｐゴシック" panose="020B0600070205080204" pitchFamily="50" charset="-128"/>
              <a:ea typeface="ＭＳ Ｐゴシック" panose="020B0600070205080204" pitchFamily="50" charset="-128"/>
            </a:rPr>
            <a:t>　今後も、現在の水準を維持できるよう、引き続き業務の見直し・効率化を図ることで経費の縮減に努め、より自由度のある財政構造を目指す。</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95976</xdr:rowOff>
    </xdr:from>
    <xdr:to>
      <xdr:col>23</xdr:col>
      <xdr:colOff>133350</xdr:colOff>
      <xdr:row>58</xdr:row>
      <xdr:rowOff>168366</xdr:rowOff>
    </xdr:to>
    <xdr:cxnSp macro="">
      <xdr:nvCxnSpPr>
        <xdr:cNvPr id="132" name="直線コネクタ 131"/>
        <xdr:cNvCxnSpPr/>
      </xdr:nvCxnSpPr>
      <xdr:spPr>
        <a:xfrm flipV="1">
          <a:off x="4114800" y="10040076"/>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168366</xdr:rowOff>
    </xdr:from>
    <xdr:to>
      <xdr:col>19</xdr:col>
      <xdr:colOff>133350</xdr:colOff>
      <xdr:row>59</xdr:row>
      <xdr:rowOff>34834</xdr:rowOff>
    </xdr:to>
    <xdr:cxnSp macro="">
      <xdr:nvCxnSpPr>
        <xdr:cNvPr id="135" name="直線コネクタ 134"/>
        <xdr:cNvCxnSpPr/>
      </xdr:nvCxnSpPr>
      <xdr:spPr>
        <a:xfrm flipV="1">
          <a:off x="3225800" y="10112466"/>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95976</xdr:rowOff>
    </xdr:from>
    <xdr:to>
      <xdr:col>15</xdr:col>
      <xdr:colOff>82550</xdr:colOff>
      <xdr:row>59</xdr:row>
      <xdr:rowOff>34834</xdr:rowOff>
    </xdr:to>
    <xdr:cxnSp macro="">
      <xdr:nvCxnSpPr>
        <xdr:cNvPr id="138" name="直線コネクタ 137"/>
        <xdr:cNvCxnSpPr/>
      </xdr:nvCxnSpPr>
      <xdr:spPr>
        <a:xfrm>
          <a:off x="2336800" y="10040076"/>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95976</xdr:rowOff>
    </xdr:from>
    <xdr:to>
      <xdr:col>11</xdr:col>
      <xdr:colOff>31750</xdr:colOff>
      <xdr:row>59</xdr:row>
      <xdr:rowOff>17599</xdr:rowOff>
    </xdr:to>
    <xdr:cxnSp macro="">
      <xdr:nvCxnSpPr>
        <xdr:cNvPr id="141" name="直線コネクタ 140"/>
        <xdr:cNvCxnSpPr/>
      </xdr:nvCxnSpPr>
      <xdr:spPr>
        <a:xfrm flipV="1">
          <a:off x="1447800" y="10040076"/>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45176</xdr:rowOff>
    </xdr:from>
    <xdr:to>
      <xdr:col>23</xdr:col>
      <xdr:colOff>184150</xdr:colOff>
      <xdr:row>58</xdr:row>
      <xdr:rowOff>146776</xdr:rowOff>
    </xdr:to>
    <xdr:sp macro="" textlink="">
      <xdr:nvSpPr>
        <xdr:cNvPr id="151" name="楕円 150"/>
        <xdr:cNvSpPr/>
      </xdr:nvSpPr>
      <xdr:spPr>
        <a:xfrm>
          <a:off x="4902200" y="998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61703</xdr:rowOff>
    </xdr:from>
    <xdr:ext cx="762000" cy="259045"/>
    <xdr:sp macro="" textlink="">
      <xdr:nvSpPr>
        <xdr:cNvPr id="152" name="財政構造の弾力性該当値テキスト"/>
        <xdr:cNvSpPr txBox="1"/>
      </xdr:nvSpPr>
      <xdr:spPr>
        <a:xfrm>
          <a:off x="5041900" y="983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117566</xdr:rowOff>
    </xdr:from>
    <xdr:to>
      <xdr:col>19</xdr:col>
      <xdr:colOff>184150</xdr:colOff>
      <xdr:row>59</xdr:row>
      <xdr:rowOff>47716</xdr:rowOff>
    </xdr:to>
    <xdr:sp macro="" textlink="">
      <xdr:nvSpPr>
        <xdr:cNvPr id="153" name="楕円 152"/>
        <xdr:cNvSpPr/>
      </xdr:nvSpPr>
      <xdr:spPr>
        <a:xfrm>
          <a:off x="4064000" y="1006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57893</xdr:rowOff>
    </xdr:from>
    <xdr:ext cx="736600" cy="259045"/>
    <xdr:sp macro="" textlink="">
      <xdr:nvSpPr>
        <xdr:cNvPr id="154" name="テキスト ボックス 153"/>
        <xdr:cNvSpPr txBox="1"/>
      </xdr:nvSpPr>
      <xdr:spPr>
        <a:xfrm>
          <a:off x="3733800" y="9830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155484</xdr:rowOff>
    </xdr:from>
    <xdr:to>
      <xdr:col>15</xdr:col>
      <xdr:colOff>133350</xdr:colOff>
      <xdr:row>59</xdr:row>
      <xdr:rowOff>85634</xdr:rowOff>
    </xdr:to>
    <xdr:sp macro="" textlink="">
      <xdr:nvSpPr>
        <xdr:cNvPr id="155" name="楕円 154"/>
        <xdr:cNvSpPr/>
      </xdr:nvSpPr>
      <xdr:spPr>
        <a:xfrm>
          <a:off x="3175000" y="1009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95811</xdr:rowOff>
    </xdr:from>
    <xdr:ext cx="762000" cy="259045"/>
    <xdr:sp macro="" textlink="">
      <xdr:nvSpPr>
        <xdr:cNvPr id="156" name="テキスト ボックス 155"/>
        <xdr:cNvSpPr txBox="1"/>
      </xdr:nvSpPr>
      <xdr:spPr>
        <a:xfrm>
          <a:off x="2844800" y="986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45176</xdr:rowOff>
    </xdr:from>
    <xdr:to>
      <xdr:col>11</xdr:col>
      <xdr:colOff>82550</xdr:colOff>
      <xdr:row>58</xdr:row>
      <xdr:rowOff>146776</xdr:rowOff>
    </xdr:to>
    <xdr:sp macro="" textlink="">
      <xdr:nvSpPr>
        <xdr:cNvPr id="157" name="楕円 156"/>
        <xdr:cNvSpPr/>
      </xdr:nvSpPr>
      <xdr:spPr>
        <a:xfrm>
          <a:off x="2286000" y="998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156953</xdr:rowOff>
    </xdr:from>
    <xdr:ext cx="762000" cy="259045"/>
    <xdr:sp macro="" textlink="">
      <xdr:nvSpPr>
        <xdr:cNvPr id="158" name="テキスト ボックス 157"/>
        <xdr:cNvSpPr txBox="1"/>
      </xdr:nvSpPr>
      <xdr:spPr>
        <a:xfrm>
          <a:off x="1955800" y="975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138249</xdr:rowOff>
    </xdr:from>
    <xdr:to>
      <xdr:col>7</xdr:col>
      <xdr:colOff>31750</xdr:colOff>
      <xdr:row>59</xdr:row>
      <xdr:rowOff>68399</xdr:rowOff>
    </xdr:to>
    <xdr:sp macro="" textlink="">
      <xdr:nvSpPr>
        <xdr:cNvPr id="159" name="楕円 158"/>
        <xdr:cNvSpPr/>
      </xdr:nvSpPr>
      <xdr:spPr>
        <a:xfrm>
          <a:off x="1397000" y="1008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78576</xdr:rowOff>
    </xdr:from>
    <xdr:ext cx="762000" cy="259045"/>
    <xdr:sp macro="" textlink="">
      <xdr:nvSpPr>
        <xdr:cNvPr id="160" name="テキスト ボックス 159"/>
        <xdr:cNvSpPr txBox="1"/>
      </xdr:nvSpPr>
      <xdr:spPr>
        <a:xfrm>
          <a:off x="1066800" y="985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[353,110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ごみ処理業務や消防業務を単独で実施しており、類似団体での共同事務と比較して１人当たりのコストが大きくなっている。また、市の面積が広大であるため支所等を多く配置していることもコストを大きくする要因となっている。</a:t>
          </a:r>
        </a:p>
        <a:p>
          <a:r>
            <a:rPr kumimoji="1" lang="ja-JP" altLang="en-US" sz="1300">
              <a:latin typeface="ＭＳ Ｐゴシック" panose="020B0600070205080204" pitchFamily="50" charset="-128"/>
              <a:ea typeface="ＭＳ Ｐゴシック" panose="020B0600070205080204" pitchFamily="50" charset="-128"/>
            </a:rPr>
            <a:t>　今後は、業務の見直しや効率化の推進などに取り組み、経費の縮減に努める。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69969</xdr:rowOff>
    </xdr:from>
    <xdr:to>
      <xdr:col>23</xdr:col>
      <xdr:colOff>133350</xdr:colOff>
      <xdr:row>81</xdr:row>
      <xdr:rowOff>78856</xdr:rowOff>
    </xdr:to>
    <xdr:cxnSp macro="">
      <xdr:nvCxnSpPr>
        <xdr:cNvPr id="192" name="直線コネクタ 191"/>
        <xdr:cNvCxnSpPr/>
      </xdr:nvCxnSpPr>
      <xdr:spPr>
        <a:xfrm>
          <a:off x="4114800" y="13957419"/>
          <a:ext cx="838200" cy="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69104</xdr:rowOff>
    </xdr:from>
    <xdr:to>
      <xdr:col>19</xdr:col>
      <xdr:colOff>133350</xdr:colOff>
      <xdr:row>81</xdr:row>
      <xdr:rowOff>69969</xdr:rowOff>
    </xdr:to>
    <xdr:cxnSp macro="">
      <xdr:nvCxnSpPr>
        <xdr:cNvPr id="195" name="直線コネクタ 194"/>
        <xdr:cNvCxnSpPr/>
      </xdr:nvCxnSpPr>
      <xdr:spPr>
        <a:xfrm>
          <a:off x="3225800" y="13956554"/>
          <a:ext cx="889000" cy="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65128</xdr:rowOff>
    </xdr:from>
    <xdr:to>
      <xdr:col>15</xdr:col>
      <xdr:colOff>82550</xdr:colOff>
      <xdr:row>81</xdr:row>
      <xdr:rowOff>69104</xdr:rowOff>
    </xdr:to>
    <xdr:cxnSp macro="">
      <xdr:nvCxnSpPr>
        <xdr:cNvPr id="198" name="直線コネクタ 197"/>
        <xdr:cNvCxnSpPr/>
      </xdr:nvCxnSpPr>
      <xdr:spPr>
        <a:xfrm>
          <a:off x="2336800" y="13952578"/>
          <a:ext cx="889000" cy="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62748</xdr:rowOff>
    </xdr:from>
    <xdr:to>
      <xdr:col>11</xdr:col>
      <xdr:colOff>31750</xdr:colOff>
      <xdr:row>81</xdr:row>
      <xdr:rowOff>65128</xdr:rowOff>
    </xdr:to>
    <xdr:cxnSp macro="">
      <xdr:nvCxnSpPr>
        <xdr:cNvPr id="201" name="直線コネクタ 200"/>
        <xdr:cNvCxnSpPr/>
      </xdr:nvCxnSpPr>
      <xdr:spPr>
        <a:xfrm>
          <a:off x="1447800" y="13950198"/>
          <a:ext cx="889000" cy="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28056</xdr:rowOff>
    </xdr:from>
    <xdr:to>
      <xdr:col>23</xdr:col>
      <xdr:colOff>184150</xdr:colOff>
      <xdr:row>81</xdr:row>
      <xdr:rowOff>129656</xdr:rowOff>
    </xdr:to>
    <xdr:sp macro="" textlink="">
      <xdr:nvSpPr>
        <xdr:cNvPr id="211" name="楕円 210"/>
        <xdr:cNvSpPr/>
      </xdr:nvSpPr>
      <xdr:spPr>
        <a:xfrm>
          <a:off x="4902200" y="139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76333</xdr:rowOff>
    </xdr:from>
    <xdr:ext cx="762000" cy="259045"/>
    <xdr:sp macro="" textlink="">
      <xdr:nvSpPr>
        <xdr:cNvPr id="212" name="人件費・物件費等の状況該当値テキスト"/>
        <xdr:cNvSpPr txBox="1"/>
      </xdr:nvSpPr>
      <xdr:spPr>
        <a:xfrm>
          <a:off x="5041900" y="13963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19169</xdr:rowOff>
    </xdr:from>
    <xdr:to>
      <xdr:col>19</xdr:col>
      <xdr:colOff>184150</xdr:colOff>
      <xdr:row>81</xdr:row>
      <xdr:rowOff>120769</xdr:rowOff>
    </xdr:to>
    <xdr:sp macro="" textlink="">
      <xdr:nvSpPr>
        <xdr:cNvPr id="213" name="楕円 212"/>
        <xdr:cNvSpPr/>
      </xdr:nvSpPr>
      <xdr:spPr>
        <a:xfrm>
          <a:off x="4064000" y="1390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105546</xdr:rowOff>
    </xdr:from>
    <xdr:ext cx="736600" cy="259045"/>
    <xdr:sp macro="" textlink="">
      <xdr:nvSpPr>
        <xdr:cNvPr id="214" name="テキスト ボックス 213"/>
        <xdr:cNvSpPr txBox="1"/>
      </xdr:nvSpPr>
      <xdr:spPr>
        <a:xfrm>
          <a:off x="3733800" y="13992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18304</xdr:rowOff>
    </xdr:from>
    <xdr:to>
      <xdr:col>15</xdr:col>
      <xdr:colOff>133350</xdr:colOff>
      <xdr:row>81</xdr:row>
      <xdr:rowOff>119904</xdr:rowOff>
    </xdr:to>
    <xdr:sp macro="" textlink="">
      <xdr:nvSpPr>
        <xdr:cNvPr id="215" name="楕円 214"/>
        <xdr:cNvSpPr/>
      </xdr:nvSpPr>
      <xdr:spPr>
        <a:xfrm>
          <a:off x="3175000" y="1390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104681</xdr:rowOff>
    </xdr:from>
    <xdr:ext cx="762000" cy="259045"/>
    <xdr:sp macro="" textlink="">
      <xdr:nvSpPr>
        <xdr:cNvPr id="216" name="テキスト ボックス 215"/>
        <xdr:cNvSpPr txBox="1"/>
      </xdr:nvSpPr>
      <xdr:spPr>
        <a:xfrm>
          <a:off x="2844800" y="1399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14328</xdr:rowOff>
    </xdr:from>
    <xdr:to>
      <xdr:col>11</xdr:col>
      <xdr:colOff>82550</xdr:colOff>
      <xdr:row>81</xdr:row>
      <xdr:rowOff>115928</xdr:rowOff>
    </xdr:to>
    <xdr:sp macro="" textlink="">
      <xdr:nvSpPr>
        <xdr:cNvPr id="217" name="楕円 216"/>
        <xdr:cNvSpPr/>
      </xdr:nvSpPr>
      <xdr:spPr>
        <a:xfrm>
          <a:off x="2286000" y="1390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100705</xdr:rowOff>
    </xdr:from>
    <xdr:ext cx="762000" cy="259045"/>
    <xdr:sp macro="" textlink="">
      <xdr:nvSpPr>
        <xdr:cNvPr id="218" name="テキスト ボックス 217"/>
        <xdr:cNvSpPr txBox="1"/>
      </xdr:nvSpPr>
      <xdr:spPr>
        <a:xfrm>
          <a:off x="1955800" y="1398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11948</xdr:rowOff>
    </xdr:from>
    <xdr:to>
      <xdr:col>7</xdr:col>
      <xdr:colOff>31750</xdr:colOff>
      <xdr:row>81</xdr:row>
      <xdr:rowOff>113548</xdr:rowOff>
    </xdr:to>
    <xdr:sp macro="" textlink="">
      <xdr:nvSpPr>
        <xdr:cNvPr id="219" name="楕円 218"/>
        <xdr:cNvSpPr/>
      </xdr:nvSpPr>
      <xdr:spPr>
        <a:xfrm>
          <a:off x="1397000" y="1389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98325</xdr:rowOff>
    </xdr:from>
    <xdr:ext cx="762000" cy="259045"/>
    <xdr:sp macro="" textlink="">
      <xdr:nvSpPr>
        <xdr:cNvPr id="220" name="テキスト ボックス 219"/>
        <xdr:cNvSpPr txBox="1"/>
      </xdr:nvSpPr>
      <xdr:spPr>
        <a:xfrm>
          <a:off x="1066800" y="13985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本市のラスパイレス指数は、類似団体とほぼ同程度となっており、国の行政職俸給表（一）適用職員の俸給月額の水準となる１００も下回っている。</a:t>
          </a:r>
        </a:p>
        <a:p>
          <a:r>
            <a:rPr kumimoji="1" lang="ja-JP" altLang="en-US" sz="1300">
              <a:latin typeface="ＭＳ Ｐゴシック" panose="020B0600070205080204" pitchFamily="50" charset="-128"/>
              <a:ea typeface="ＭＳ Ｐゴシック" panose="020B0600070205080204" pitchFamily="50" charset="-128"/>
            </a:rPr>
            <a:t>　今後も、指数が１００を超えないよう適正な水準の維持に努める。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86</xdr:row>
      <xdr:rowOff>15421</xdr:rowOff>
    </xdr:to>
    <xdr:cxnSp macro="">
      <xdr:nvCxnSpPr>
        <xdr:cNvPr id="256" name="直線コネクタ 255"/>
        <xdr:cNvCxnSpPr/>
      </xdr:nvCxnSpPr>
      <xdr:spPr>
        <a:xfrm>
          <a:off x="16179800" y="1470841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86</xdr:row>
      <xdr:rowOff>118836</xdr:rowOff>
    </xdr:to>
    <xdr:cxnSp macro="">
      <xdr:nvCxnSpPr>
        <xdr:cNvPr id="259" name="直線コネクタ 258"/>
        <xdr:cNvCxnSpPr/>
      </xdr:nvCxnSpPr>
      <xdr:spPr>
        <a:xfrm flipV="1">
          <a:off x="15290800" y="14708414"/>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118836</xdr:rowOff>
    </xdr:from>
    <xdr:to>
      <xdr:col>72</xdr:col>
      <xdr:colOff>203200</xdr:colOff>
      <xdr:row>86</xdr:row>
      <xdr:rowOff>136071</xdr:rowOff>
    </xdr:to>
    <xdr:cxnSp macro="">
      <xdr:nvCxnSpPr>
        <xdr:cNvPr id="262" name="直線コネクタ 261"/>
        <xdr:cNvCxnSpPr/>
      </xdr:nvCxnSpPr>
      <xdr:spPr>
        <a:xfrm flipV="1">
          <a:off x="14401800" y="148635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86</xdr:row>
      <xdr:rowOff>136071</xdr:rowOff>
    </xdr:to>
    <xdr:cxnSp macro="">
      <xdr:nvCxnSpPr>
        <xdr:cNvPr id="265" name="直線コネクタ 264"/>
        <xdr:cNvCxnSpPr/>
      </xdr:nvCxnSpPr>
      <xdr:spPr>
        <a:xfrm>
          <a:off x="13512800" y="14880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136071</xdr:rowOff>
    </xdr:from>
    <xdr:to>
      <xdr:col>81</xdr:col>
      <xdr:colOff>95250</xdr:colOff>
      <xdr:row>86</xdr:row>
      <xdr:rowOff>66221</xdr:rowOff>
    </xdr:to>
    <xdr:sp macro="" textlink="">
      <xdr:nvSpPr>
        <xdr:cNvPr id="275" name="楕円 274"/>
        <xdr:cNvSpPr/>
      </xdr:nvSpPr>
      <xdr:spPr>
        <a:xfrm>
          <a:off x="169672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108148</xdr:rowOff>
    </xdr:from>
    <xdr:ext cx="762000" cy="259045"/>
    <xdr:sp macro="" textlink="">
      <xdr:nvSpPr>
        <xdr:cNvPr id="276" name="給与水準   （国との比較）該当値テキスト"/>
        <xdr:cNvSpPr txBox="1"/>
      </xdr:nvSpPr>
      <xdr:spPr>
        <a:xfrm>
          <a:off x="17106900" y="1468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77" name="楕円 276"/>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78" name="テキスト ボックス 277"/>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68036</xdr:rowOff>
    </xdr:from>
    <xdr:to>
      <xdr:col>73</xdr:col>
      <xdr:colOff>44450</xdr:colOff>
      <xdr:row>86</xdr:row>
      <xdr:rowOff>169636</xdr:rowOff>
    </xdr:to>
    <xdr:sp macro="" textlink="">
      <xdr:nvSpPr>
        <xdr:cNvPr id="279" name="楕円 278"/>
        <xdr:cNvSpPr/>
      </xdr:nvSpPr>
      <xdr:spPr>
        <a:xfrm>
          <a:off x="15240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80" name="テキスト ボックス 279"/>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81" name="楕円 280"/>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82" name="テキスト ボックス 281"/>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3" name="楕円 282"/>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4" name="テキスト ボックス 283"/>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人口１，０００人当たり職員数は、市域が広大で支所等を多く配置しなくてはいけないことに加え、ごみ処理業務や消防業務を単独で行っていること、県から権限移譲を受けている独自事務があることなどから、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今後は、住民サービスの低下を招かないように配慮しながら、民間委託や指定管理者制度の推進、機構改革の実施などに取り組み、簡素で効率的な組織運営に努める。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85217</xdr:rowOff>
    </xdr:from>
    <xdr:to>
      <xdr:col>81</xdr:col>
      <xdr:colOff>44450</xdr:colOff>
      <xdr:row>64</xdr:row>
      <xdr:rowOff>113369</xdr:rowOff>
    </xdr:to>
    <xdr:cxnSp macro="">
      <xdr:nvCxnSpPr>
        <xdr:cNvPr id="319" name="直線コネクタ 318"/>
        <xdr:cNvCxnSpPr/>
      </xdr:nvCxnSpPr>
      <xdr:spPr>
        <a:xfrm>
          <a:off x="16179800" y="11058017"/>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56261</xdr:rowOff>
    </xdr:from>
    <xdr:to>
      <xdr:col>77</xdr:col>
      <xdr:colOff>44450</xdr:colOff>
      <xdr:row>64</xdr:row>
      <xdr:rowOff>85217</xdr:rowOff>
    </xdr:to>
    <xdr:cxnSp macro="">
      <xdr:nvCxnSpPr>
        <xdr:cNvPr id="322" name="直線コネクタ 321"/>
        <xdr:cNvCxnSpPr/>
      </xdr:nvCxnSpPr>
      <xdr:spPr>
        <a:xfrm>
          <a:off x="15290800" y="11029061"/>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171407</xdr:rowOff>
    </xdr:from>
    <xdr:to>
      <xdr:col>72</xdr:col>
      <xdr:colOff>203200</xdr:colOff>
      <xdr:row>64</xdr:row>
      <xdr:rowOff>56261</xdr:rowOff>
    </xdr:to>
    <xdr:cxnSp macro="">
      <xdr:nvCxnSpPr>
        <xdr:cNvPr id="325" name="直線コネクタ 324"/>
        <xdr:cNvCxnSpPr/>
      </xdr:nvCxnSpPr>
      <xdr:spPr>
        <a:xfrm>
          <a:off x="14401800" y="10972757"/>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144060</xdr:rowOff>
    </xdr:from>
    <xdr:to>
      <xdr:col>68</xdr:col>
      <xdr:colOff>152400</xdr:colOff>
      <xdr:row>63</xdr:row>
      <xdr:rowOff>171407</xdr:rowOff>
    </xdr:to>
    <xdr:cxnSp macro="">
      <xdr:nvCxnSpPr>
        <xdr:cNvPr id="328" name="直線コネクタ 327"/>
        <xdr:cNvCxnSpPr/>
      </xdr:nvCxnSpPr>
      <xdr:spPr>
        <a:xfrm>
          <a:off x="13512800" y="10945410"/>
          <a:ext cx="8890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62569</xdr:rowOff>
    </xdr:from>
    <xdr:to>
      <xdr:col>81</xdr:col>
      <xdr:colOff>95250</xdr:colOff>
      <xdr:row>64</xdr:row>
      <xdr:rowOff>164169</xdr:rowOff>
    </xdr:to>
    <xdr:sp macro="" textlink="">
      <xdr:nvSpPr>
        <xdr:cNvPr id="338" name="楕円 337"/>
        <xdr:cNvSpPr/>
      </xdr:nvSpPr>
      <xdr:spPr>
        <a:xfrm>
          <a:off x="16967200" y="110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34646</xdr:rowOff>
    </xdr:from>
    <xdr:ext cx="762000" cy="259045"/>
    <xdr:sp macro="" textlink="">
      <xdr:nvSpPr>
        <xdr:cNvPr id="339" name="定員管理の状況該当値テキスト"/>
        <xdr:cNvSpPr txBox="1"/>
      </xdr:nvSpPr>
      <xdr:spPr>
        <a:xfrm>
          <a:off x="17106900" y="1100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34417</xdr:rowOff>
    </xdr:from>
    <xdr:to>
      <xdr:col>77</xdr:col>
      <xdr:colOff>95250</xdr:colOff>
      <xdr:row>64</xdr:row>
      <xdr:rowOff>136017</xdr:rowOff>
    </xdr:to>
    <xdr:sp macro="" textlink="">
      <xdr:nvSpPr>
        <xdr:cNvPr id="340" name="楕円 339"/>
        <xdr:cNvSpPr/>
      </xdr:nvSpPr>
      <xdr:spPr>
        <a:xfrm>
          <a:off x="16129000" y="1100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120794</xdr:rowOff>
    </xdr:from>
    <xdr:ext cx="736600" cy="259045"/>
    <xdr:sp macro="" textlink="">
      <xdr:nvSpPr>
        <xdr:cNvPr id="341" name="テキスト ボックス 340"/>
        <xdr:cNvSpPr txBox="1"/>
      </xdr:nvSpPr>
      <xdr:spPr>
        <a:xfrm>
          <a:off x="15798800" y="11093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5461</xdr:rowOff>
    </xdr:from>
    <xdr:to>
      <xdr:col>73</xdr:col>
      <xdr:colOff>44450</xdr:colOff>
      <xdr:row>64</xdr:row>
      <xdr:rowOff>107061</xdr:rowOff>
    </xdr:to>
    <xdr:sp macro="" textlink="">
      <xdr:nvSpPr>
        <xdr:cNvPr id="342" name="楕円 341"/>
        <xdr:cNvSpPr/>
      </xdr:nvSpPr>
      <xdr:spPr>
        <a:xfrm>
          <a:off x="15240000" y="1097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91838</xdr:rowOff>
    </xdr:from>
    <xdr:ext cx="762000" cy="259045"/>
    <xdr:sp macro="" textlink="">
      <xdr:nvSpPr>
        <xdr:cNvPr id="343" name="テキスト ボックス 342"/>
        <xdr:cNvSpPr txBox="1"/>
      </xdr:nvSpPr>
      <xdr:spPr>
        <a:xfrm>
          <a:off x="14909800" y="1106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120607</xdr:rowOff>
    </xdr:from>
    <xdr:to>
      <xdr:col>68</xdr:col>
      <xdr:colOff>203200</xdr:colOff>
      <xdr:row>64</xdr:row>
      <xdr:rowOff>50757</xdr:rowOff>
    </xdr:to>
    <xdr:sp macro="" textlink="">
      <xdr:nvSpPr>
        <xdr:cNvPr id="344" name="楕円 343"/>
        <xdr:cNvSpPr/>
      </xdr:nvSpPr>
      <xdr:spPr>
        <a:xfrm>
          <a:off x="14351000" y="1092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35534</xdr:rowOff>
    </xdr:from>
    <xdr:ext cx="762000" cy="259045"/>
    <xdr:sp macro="" textlink="">
      <xdr:nvSpPr>
        <xdr:cNvPr id="345" name="テキスト ボックス 344"/>
        <xdr:cNvSpPr txBox="1"/>
      </xdr:nvSpPr>
      <xdr:spPr>
        <a:xfrm>
          <a:off x="14020800" y="1100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93260</xdr:rowOff>
    </xdr:from>
    <xdr:to>
      <xdr:col>64</xdr:col>
      <xdr:colOff>152400</xdr:colOff>
      <xdr:row>64</xdr:row>
      <xdr:rowOff>23410</xdr:rowOff>
    </xdr:to>
    <xdr:sp macro="" textlink="">
      <xdr:nvSpPr>
        <xdr:cNvPr id="346" name="楕円 345"/>
        <xdr:cNvSpPr/>
      </xdr:nvSpPr>
      <xdr:spPr>
        <a:xfrm>
          <a:off x="13462000" y="1089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8187</xdr:rowOff>
    </xdr:from>
    <xdr:ext cx="762000" cy="259045"/>
    <xdr:sp macro="" textlink="">
      <xdr:nvSpPr>
        <xdr:cNvPr id="347" name="テキスト ボックス 346"/>
        <xdr:cNvSpPr txBox="1"/>
      </xdr:nvSpPr>
      <xdr:spPr>
        <a:xfrm>
          <a:off x="13131800" y="1098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本市の実質公債費比率は、計画的な繰上償還の実施などからほぼ横ばいに推移しており、国が定める早期健全化基準の２５％を大きく下回っている。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今後も、地方債の新規発行をできるだけ計画的なものに限定するとともに、繰上償還を実施し、地方債残高の縮減に努める。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161290</xdr:rowOff>
    </xdr:from>
    <xdr:to>
      <xdr:col>81</xdr:col>
      <xdr:colOff>44450</xdr:colOff>
      <xdr:row>36</xdr:row>
      <xdr:rowOff>163301</xdr:rowOff>
    </xdr:to>
    <xdr:cxnSp macro="">
      <xdr:nvCxnSpPr>
        <xdr:cNvPr id="381" name="直線コネクタ 380"/>
        <xdr:cNvCxnSpPr/>
      </xdr:nvCxnSpPr>
      <xdr:spPr>
        <a:xfrm>
          <a:off x="16179800" y="6333490"/>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161290</xdr:rowOff>
    </xdr:from>
    <xdr:to>
      <xdr:col>77</xdr:col>
      <xdr:colOff>44450</xdr:colOff>
      <xdr:row>36</xdr:row>
      <xdr:rowOff>165312</xdr:rowOff>
    </xdr:to>
    <xdr:cxnSp macro="">
      <xdr:nvCxnSpPr>
        <xdr:cNvPr id="384" name="直線コネクタ 383"/>
        <xdr:cNvCxnSpPr/>
      </xdr:nvCxnSpPr>
      <xdr:spPr>
        <a:xfrm flipV="1">
          <a:off x="15290800" y="633349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165312</xdr:rowOff>
    </xdr:from>
    <xdr:to>
      <xdr:col>72</xdr:col>
      <xdr:colOff>203200</xdr:colOff>
      <xdr:row>37</xdr:row>
      <xdr:rowOff>13970</xdr:rowOff>
    </xdr:to>
    <xdr:cxnSp macro="">
      <xdr:nvCxnSpPr>
        <xdr:cNvPr id="387" name="直線コネクタ 386"/>
        <xdr:cNvCxnSpPr/>
      </xdr:nvCxnSpPr>
      <xdr:spPr>
        <a:xfrm flipV="1">
          <a:off x="14401800" y="633751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13970</xdr:rowOff>
    </xdr:from>
    <xdr:to>
      <xdr:col>68</xdr:col>
      <xdr:colOff>152400</xdr:colOff>
      <xdr:row>37</xdr:row>
      <xdr:rowOff>30057</xdr:rowOff>
    </xdr:to>
    <xdr:cxnSp macro="">
      <xdr:nvCxnSpPr>
        <xdr:cNvPr id="390" name="直線コネクタ 389"/>
        <xdr:cNvCxnSpPr/>
      </xdr:nvCxnSpPr>
      <xdr:spPr>
        <a:xfrm flipV="1">
          <a:off x="13512800" y="635762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112501</xdr:rowOff>
    </xdr:from>
    <xdr:to>
      <xdr:col>81</xdr:col>
      <xdr:colOff>95250</xdr:colOff>
      <xdr:row>37</xdr:row>
      <xdr:rowOff>42651</xdr:rowOff>
    </xdr:to>
    <xdr:sp macro="" textlink="">
      <xdr:nvSpPr>
        <xdr:cNvPr id="400" name="楕円 399"/>
        <xdr:cNvSpPr/>
      </xdr:nvSpPr>
      <xdr:spPr>
        <a:xfrm>
          <a:off x="169672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129028</xdr:rowOff>
    </xdr:from>
    <xdr:ext cx="762000" cy="259045"/>
    <xdr:sp macro="" textlink="">
      <xdr:nvSpPr>
        <xdr:cNvPr id="401" name="公債費負担の状況該当値テキスト"/>
        <xdr:cNvSpPr txBox="1"/>
      </xdr:nvSpPr>
      <xdr:spPr>
        <a:xfrm>
          <a:off x="17106900" y="612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110490</xdr:rowOff>
    </xdr:from>
    <xdr:to>
      <xdr:col>77</xdr:col>
      <xdr:colOff>95250</xdr:colOff>
      <xdr:row>37</xdr:row>
      <xdr:rowOff>40640</xdr:rowOff>
    </xdr:to>
    <xdr:sp macro="" textlink="">
      <xdr:nvSpPr>
        <xdr:cNvPr id="402" name="楕円 401"/>
        <xdr:cNvSpPr/>
      </xdr:nvSpPr>
      <xdr:spPr>
        <a:xfrm>
          <a:off x="16129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50817</xdr:rowOff>
    </xdr:from>
    <xdr:ext cx="736600" cy="259045"/>
    <xdr:sp macro="" textlink="">
      <xdr:nvSpPr>
        <xdr:cNvPr id="403" name="テキスト ボックス 402"/>
        <xdr:cNvSpPr txBox="1"/>
      </xdr:nvSpPr>
      <xdr:spPr>
        <a:xfrm>
          <a:off x="15798800" y="605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114512</xdr:rowOff>
    </xdr:from>
    <xdr:to>
      <xdr:col>73</xdr:col>
      <xdr:colOff>44450</xdr:colOff>
      <xdr:row>37</xdr:row>
      <xdr:rowOff>44662</xdr:rowOff>
    </xdr:to>
    <xdr:sp macro="" textlink="">
      <xdr:nvSpPr>
        <xdr:cNvPr id="404" name="楕円 403"/>
        <xdr:cNvSpPr/>
      </xdr:nvSpPr>
      <xdr:spPr>
        <a:xfrm>
          <a:off x="15240000" y="62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54839</xdr:rowOff>
    </xdr:from>
    <xdr:ext cx="762000" cy="259045"/>
    <xdr:sp macro="" textlink="">
      <xdr:nvSpPr>
        <xdr:cNvPr id="405" name="テキスト ボックス 404"/>
        <xdr:cNvSpPr txBox="1"/>
      </xdr:nvSpPr>
      <xdr:spPr>
        <a:xfrm>
          <a:off x="14909800" y="605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134620</xdr:rowOff>
    </xdr:from>
    <xdr:to>
      <xdr:col>68</xdr:col>
      <xdr:colOff>203200</xdr:colOff>
      <xdr:row>37</xdr:row>
      <xdr:rowOff>64770</xdr:rowOff>
    </xdr:to>
    <xdr:sp macro="" textlink="">
      <xdr:nvSpPr>
        <xdr:cNvPr id="406" name="楕円 405"/>
        <xdr:cNvSpPr/>
      </xdr:nvSpPr>
      <xdr:spPr>
        <a:xfrm>
          <a:off x="14351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74947</xdr:rowOff>
    </xdr:from>
    <xdr:ext cx="762000" cy="259045"/>
    <xdr:sp macro="" textlink="">
      <xdr:nvSpPr>
        <xdr:cNvPr id="407" name="テキスト ボックス 406"/>
        <xdr:cNvSpPr txBox="1"/>
      </xdr:nvSpPr>
      <xdr:spPr>
        <a:xfrm>
          <a:off x="14020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408" name="楕円 407"/>
        <xdr:cNvSpPr/>
      </xdr:nvSpPr>
      <xdr:spPr>
        <a:xfrm>
          <a:off x="13462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65634</xdr:rowOff>
    </xdr:from>
    <xdr:ext cx="762000" cy="259045"/>
    <xdr:sp macro="" textlink="">
      <xdr:nvSpPr>
        <xdr:cNvPr id="409" name="テキスト ボックス 408"/>
        <xdr:cNvSpPr txBox="1"/>
      </xdr:nvSpPr>
      <xdr:spPr>
        <a:xfrm>
          <a:off x="13131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本市の将来負担比率は、年々減少傾向にあり、国が定める早期健全化基準の３５０％を大きく下回って、令和６年度においては０．０％となっている。</a:t>
          </a:r>
        </a:p>
        <a:p>
          <a:r>
            <a:rPr kumimoji="1" lang="ja-JP" altLang="en-US" sz="1300">
              <a:latin typeface="ＭＳ Ｐゴシック" panose="020B0600070205080204" pitchFamily="50" charset="-128"/>
              <a:ea typeface="ＭＳ Ｐゴシック" panose="020B0600070205080204" pitchFamily="50" charset="-128"/>
            </a:rPr>
            <a:t>　今後も、将来負担が増加しないよう、地方債の発行抑制や繰上償還を実施することにより、財政の健全化を図っていく。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148519</xdr:rowOff>
    </xdr:from>
    <xdr:to>
      <xdr:col>77</xdr:col>
      <xdr:colOff>44450</xdr:colOff>
      <xdr:row>14</xdr:row>
      <xdr:rowOff>167428</xdr:rowOff>
    </xdr:to>
    <xdr:cxnSp macro="">
      <xdr:nvCxnSpPr>
        <xdr:cNvPr id="443" name="直線コネクタ 442"/>
        <xdr:cNvCxnSpPr/>
      </xdr:nvCxnSpPr>
      <xdr:spPr>
        <a:xfrm flipV="1">
          <a:off x="15290800" y="2377369"/>
          <a:ext cx="889000" cy="19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4" name="将来負担の状況平均値テキスト"/>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167428</xdr:rowOff>
    </xdr:from>
    <xdr:to>
      <xdr:col>72</xdr:col>
      <xdr:colOff>203200</xdr:colOff>
      <xdr:row>15</xdr:row>
      <xdr:rowOff>123331</xdr:rowOff>
    </xdr:to>
    <xdr:cxnSp macro="">
      <xdr:nvCxnSpPr>
        <xdr:cNvPr id="446" name="直線コネクタ 445"/>
        <xdr:cNvCxnSpPr/>
      </xdr:nvCxnSpPr>
      <xdr:spPr>
        <a:xfrm flipV="1">
          <a:off x="14401800" y="2567728"/>
          <a:ext cx="889000" cy="12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142680</xdr:rowOff>
    </xdr:from>
    <xdr:ext cx="736600" cy="259045"/>
    <xdr:sp macro="" textlink="">
      <xdr:nvSpPr>
        <xdr:cNvPr id="448" name="テキスト ボックス 447"/>
        <xdr:cNvSpPr txBox="1"/>
      </xdr:nvSpPr>
      <xdr:spPr>
        <a:xfrm>
          <a:off x="15798800" y="2542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123331</xdr:rowOff>
    </xdr:from>
    <xdr:to>
      <xdr:col>68</xdr:col>
      <xdr:colOff>152400</xdr:colOff>
      <xdr:row>17</xdr:row>
      <xdr:rowOff>11007</xdr:rowOff>
    </xdr:to>
    <xdr:cxnSp macro="">
      <xdr:nvCxnSpPr>
        <xdr:cNvPr id="449" name="直線コネクタ 448"/>
        <xdr:cNvCxnSpPr/>
      </xdr:nvCxnSpPr>
      <xdr:spPr>
        <a:xfrm flipV="1">
          <a:off x="13512800" y="2695081"/>
          <a:ext cx="889000" cy="23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44961</xdr:rowOff>
    </xdr:from>
    <xdr:ext cx="762000" cy="259045"/>
    <xdr:sp macro="" textlink="">
      <xdr:nvSpPr>
        <xdr:cNvPr id="451" name="テキスト ボックス 450"/>
        <xdr:cNvSpPr txBox="1"/>
      </xdr:nvSpPr>
      <xdr:spPr>
        <a:xfrm>
          <a:off x="14909800" y="261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52" name="フローチャート: 判断 451"/>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864</xdr:rowOff>
    </xdr:from>
    <xdr:ext cx="762000" cy="259045"/>
    <xdr:sp macro="" textlink="">
      <xdr:nvSpPr>
        <xdr:cNvPr id="453" name="テキスト ボックス 452"/>
        <xdr:cNvSpPr txBox="1"/>
      </xdr:nvSpPr>
      <xdr:spPr>
        <a:xfrm>
          <a:off x="14020800" y="274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4" name="フローチャート: 判断 453"/>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47924</xdr:rowOff>
    </xdr:from>
    <xdr:ext cx="762000" cy="259045"/>
    <xdr:sp macro="" textlink="">
      <xdr:nvSpPr>
        <xdr:cNvPr id="455" name="テキスト ボックス 454"/>
        <xdr:cNvSpPr txBox="1"/>
      </xdr:nvSpPr>
      <xdr:spPr>
        <a:xfrm>
          <a:off x="13131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97719</xdr:rowOff>
    </xdr:from>
    <xdr:to>
      <xdr:col>77</xdr:col>
      <xdr:colOff>95250</xdr:colOff>
      <xdr:row>14</xdr:row>
      <xdr:rowOff>27869</xdr:rowOff>
    </xdr:to>
    <xdr:sp macro="" textlink="">
      <xdr:nvSpPr>
        <xdr:cNvPr id="461" name="楕円 460"/>
        <xdr:cNvSpPr/>
      </xdr:nvSpPr>
      <xdr:spPr>
        <a:xfrm>
          <a:off x="16129000" y="232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38046</xdr:rowOff>
    </xdr:from>
    <xdr:ext cx="736600" cy="259045"/>
    <xdr:sp macro="" textlink="">
      <xdr:nvSpPr>
        <xdr:cNvPr id="462" name="テキスト ボックス 461"/>
        <xdr:cNvSpPr txBox="1"/>
      </xdr:nvSpPr>
      <xdr:spPr>
        <a:xfrm>
          <a:off x="15798800" y="2095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116628</xdr:rowOff>
    </xdr:from>
    <xdr:to>
      <xdr:col>73</xdr:col>
      <xdr:colOff>44450</xdr:colOff>
      <xdr:row>15</xdr:row>
      <xdr:rowOff>46778</xdr:rowOff>
    </xdr:to>
    <xdr:sp macro="" textlink="">
      <xdr:nvSpPr>
        <xdr:cNvPr id="463" name="楕円 462"/>
        <xdr:cNvSpPr/>
      </xdr:nvSpPr>
      <xdr:spPr>
        <a:xfrm>
          <a:off x="15240000" y="251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56955</xdr:rowOff>
    </xdr:from>
    <xdr:ext cx="762000" cy="259045"/>
    <xdr:sp macro="" textlink="">
      <xdr:nvSpPr>
        <xdr:cNvPr id="464" name="テキスト ボックス 463"/>
        <xdr:cNvSpPr txBox="1"/>
      </xdr:nvSpPr>
      <xdr:spPr>
        <a:xfrm>
          <a:off x="14909800" y="228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72531</xdr:rowOff>
    </xdr:from>
    <xdr:to>
      <xdr:col>68</xdr:col>
      <xdr:colOff>203200</xdr:colOff>
      <xdr:row>16</xdr:row>
      <xdr:rowOff>2681</xdr:rowOff>
    </xdr:to>
    <xdr:sp macro="" textlink="">
      <xdr:nvSpPr>
        <xdr:cNvPr id="465" name="楕円 464"/>
        <xdr:cNvSpPr/>
      </xdr:nvSpPr>
      <xdr:spPr>
        <a:xfrm>
          <a:off x="14351000" y="264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12858</xdr:rowOff>
    </xdr:from>
    <xdr:ext cx="762000" cy="259045"/>
    <xdr:sp macro="" textlink="">
      <xdr:nvSpPr>
        <xdr:cNvPr id="466" name="テキスト ボックス 465"/>
        <xdr:cNvSpPr txBox="1"/>
      </xdr:nvSpPr>
      <xdr:spPr>
        <a:xfrm>
          <a:off x="14020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131657</xdr:rowOff>
    </xdr:from>
    <xdr:to>
      <xdr:col>64</xdr:col>
      <xdr:colOff>152400</xdr:colOff>
      <xdr:row>17</xdr:row>
      <xdr:rowOff>61807</xdr:rowOff>
    </xdr:to>
    <xdr:sp macro="" textlink="">
      <xdr:nvSpPr>
        <xdr:cNvPr id="467" name="楕円 466"/>
        <xdr:cNvSpPr/>
      </xdr:nvSpPr>
      <xdr:spPr>
        <a:xfrm>
          <a:off x="13462000" y="287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71984</xdr:rowOff>
    </xdr:from>
    <xdr:ext cx="762000" cy="259045"/>
    <xdr:sp macro="" textlink="">
      <xdr:nvSpPr>
        <xdr:cNvPr id="468" name="テキスト ボックス 467"/>
        <xdr:cNvSpPr txBox="1"/>
      </xdr:nvSpPr>
      <xdr:spPr>
        <a:xfrm>
          <a:off x="13131800" y="264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岡山県新見市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25,939
25,523
793.29
31,007,452
29,296,393
1,358,973
16,232,182
28,905,181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本市の人件費の経常収支比率は、ごみ処理業務や消防業務を単独で行っているものの、類似団体平均とほぼ同程度となっている。</a:t>
          </a:r>
        </a:p>
        <a:p>
          <a:r>
            <a:rPr kumimoji="1" lang="ja-JP" altLang="en-US" sz="1300">
              <a:latin typeface="ＭＳ Ｐゴシック" panose="020B0600070205080204" pitchFamily="50" charset="-128"/>
              <a:ea typeface="ＭＳ Ｐゴシック" panose="020B0600070205080204" pitchFamily="50" charset="-128"/>
            </a:rPr>
            <a:t>　今後も、住民サービスの低下を招かないように配慮しながら、業務の見直しや効率化、民間委託、指定管理者制度の推進などに取り組み、簡素で効率的な組織運営に努める。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37</xdr:row>
      <xdr:rowOff>147574</xdr:rowOff>
    </xdr:to>
    <xdr:cxnSp macro="">
      <xdr:nvCxnSpPr>
        <xdr:cNvPr id="64" name="直線コネクタ 63"/>
        <xdr:cNvCxnSpPr/>
      </xdr:nvCxnSpPr>
      <xdr:spPr>
        <a:xfrm>
          <a:off x="3987800" y="645922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37</xdr:row>
      <xdr:rowOff>124714</xdr:rowOff>
    </xdr:to>
    <xdr:cxnSp macro="">
      <xdr:nvCxnSpPr>
        <xdr:cNvPr id="67" name="直線コネクタ 66"/>
        <xdr:cNvCxnSpPr/>
      </xdr:nvCxnSpPr>
      <xdr:spPr>
        <a:xfrm flipV="1">
          <a:off x="3098800" y="64592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60706</xdr:rowOff>
    </xdr:from>
    <xdr:to>
      <xdr:col>15</xdr:col>
      <xdr:colOff>98425</xdr:colOff>
      <xdr:row>37</xdr:row>
      <xdr:rowOff>124714</xdr:rowOff>
    </xdr:to>
    <xdr:cxnSp macro="">
      <xdr:nvCxnSpPr>
        <xdr:cNvPr id="70" name="直線コネクタ 69"/>
        <xdr:cNvCxnSpPr/>
      </xdr:nvCxnSpPr>
      <xdr:spPr>
        <a:xfrm>
          <a:off x="2209800" y="64043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60706</xdr:rowOff>
    </xdr:from>
    <xdr:to>
      <xdr:col>11</xdr:col>
      <xdr:colOff>9525</xdr:colOff>
      <xdr:row>37</xdr:row>
      <xdr:rowOff>69850</xdr:rowOff>
    </xdr:to>
    <xdr:cxnSp macro="">
      <xdr:nvCxnSpPr>
        <xdr:cNvPr id="73" name="直線コネクタ 72"/>
        <xdr:cNvCxnSpPr/>
      </xdr:nvCxnSpPr>
      <xdr:spPr>
        <a:xfrm flipV="1">
          <a:off x="1320800" y="64043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96774</xdr:rowOff>
    </xdr:from>
    <xdr:to>
      <xdr:col>24</xdr:col>
      <xdr:colOff>76200</xdr:colOff>
      <xdr:row>38</xdr:row>
      <xdr:rowOff>26924</xdr:rowOff>
    </xdr:to>
    <xdr:sp macro="" textlink="">
      <xdr:nvSpPr>
        <xdr:cNvPr id="83" name="楕円 82"/>
        <xdr:cNvSpPr/>
      </xdr:nvSpPr>
      <xdr:spPr>
        <a:xfrm>
          <a:off x="4775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68851</xdr:rowOff>
    </xdr:from>
    <xdr:ext cx="762000" cy="259045"/>
    <xdr:sp macro="" textlink="">
      <xdr:nvSpPr>
        <xdr:cNvPr id="84" name="人件費該当値テキスト"/>
        <xdr:cNvSpPr txBox="1"/>
      </xdr:nvSpPr>
      <xdr:spPr>
        <a:xfrm>
          <a:off x="4914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5" name="楕円 84"/>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6" name="テキスト ボックス 85"/>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73914</xdr:rowOff>
    </xdr:from>
    <xdr:to>
      <xdr:col>15</xdr:col>
      <xdr:colOff>149225</xdr:colOff>
      <xdr:row>38</xdr:row>
      <xdr:rowOff>4064</xdr:rowOff>
    </xdr:to>
    <xdr:sp macro="" textlink="">
      <xdr:nvSpPr>
        <xdr:cNvPr id="87" name="楕円 86"/>
        <xdr:cNvSpPr/>
      </xdr:nvSpPr>
      <xdr:spPr>
        <a:xfrm>
          <a:off x="3048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160291</xdr:rowOff>
    </xdr:from>
    <xdr:ext cx="762000" cy="259045"/>
    <xdr:sp macro="" textlink="">
      <xdr:nvSpPr>
        <xdr:cNvPr id="88" name="テキスト ボックス 87"/>
        <xdr:cNvSpPr txBox="1"/>
      </xdr:nvSpPr>
      <xdr:spPr>
        <a:xfrm>
          <a:off x="2717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9906</xdr:rowOff>
    </xdr:from>
    <xdr:to>
      <xdr:col>11</xdr:col>
      <xdr:colOff>60325</xdr:colOff>
      <xdr:row>37</xdr:row>
      <xdr:rowOff>111506</xdr:rowOff>
    </xdr:to>
    <xdr:sp macro="" textlink="">
      <xdr:nvSpPr>
        <xdr:cNvPr id="89" name="楕円 88"/>
        <xdr:cNvSpPr/>
      </xdr:nvSpPr>
      <xdr:spPr>
        <a:xfrm>
          <a:off x="2159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96283</xdr:rowOff>
    </xdr:from>
    <xdr:ext cx="762000" cy="259045"/>
    <xdr:sp macro="" textlink="">
      <xdr:nvSpPr>
        <xdr:cNvPr id="90" name="テキスト ボックス 89"/>
        <xdr:cNvSpPr txBox="1"/>
      </xdr:nvSpPr>
      <xdr:spPr>
        <a:xfrm>
          <a:off x="1828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1" name="楕円 90"/>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92" name="テキスト ボックス 91"/>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本市の物件費の経常収支比率は、人口が少なく面積が広いため、ごみ処理業務や消防業務を単独で行っているものの、類似団体平均とほぼ同程度となっている。</a:t>
          </a:r>
        </a:p>
        <a:p>
          <a:r>
            <a:rPr kumimoji="1" lang="ja-JP" altLang="en-US" sz="1300">
              <a:latin typeface="ＭＳ Ｐゴシック" panose="020B0600070205080204" pitchFamily="50" charset="-128"/>
              <a:ea typeface="ＭＳ Ｐゴシック" panose="020B0600070205080204" pitchFamily="50" charset="-128"/>
            </a:rPr>
            <a:t>　今後も、業務の見直しや事務の効率化を進めるなどの行財政改革に取り組み、経費の縮減に努める。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142240</xdr:rowOff>
    </xdr:from>
    <xdr:to>
      <xdr:col>82</xdr:col>
      <xdr:colOff>107950</xdr:colOff>
      <xdr:row>16</xdr:row>
      <xdr:rowOff>142240</xdr:rowOff>
    </xdr:to>
    <xdr:cxnSp macro="">
      <xdr:nvCxnSpPr>
        <xdr:cNvPr id="125" name="直線コネクタ 124"/>
        <xdr:cNvCxnSpPr/>
      </xdr:nvCxnSpPr>
      <xdr:spPr>
        <a:xfrm>
          <a:off x="15671800" y="28854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16</xdr:row>
      <xdr:rowOff>142240</xdr:rowOff>
    </xdr:to>
    <xdr:cxnSp macro="">
      <xdr:nvCxnSpPr>
        <xdr:cNvPr id="128" name="直線コネクタ 127"/>
        <xdr:cNvCxnSpPr/>
      </xdr:nvCxnSpPr>
      <xdr:spPr>
        <a:xfrm>
          <a:off x="14782800" y="27940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xdr:rowOff>
    </xdr:from>
    <xdr:to>
      <xdr:col>73</xdr:col>
      <xdr:colOff>180975</xdr:colOff>
      <xdr:row>16</xdr:row>
      <xdr:rowOff>50800</xdr:rowOff>
    </xdr:to>
    <xdr:cxnSp macro="">
      <xdr:nvCxnSpPr>
        <xdr:cNvPr id="131" name="直線コネクタ 130"/>
        <xdr:cNvCxnSpPr/>
      </xdr:nvCxnSpPr>
      <xdr:spPr>
        <a:xfrm>
          <a:off x="13893800" y="2748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xdr:rowOff>
    </xdr:from>
    <xdr:to>
      <xdr:col>69</xdr:col>
      <xdr:colOff>92075</xdr:colOff>
      <xdr:row>16</xdr:row>
      <xdr:rowOff>12700</xdr:rowOff>
    </xdr:to>
    <xdr:cxnSp macro="">
      <xdr:nvCxnSpPr>
        <xdr:cNvPr id="134" name="直線コネクタ 133"/>
        <xdr:cNvCxnSpPr/>
      </xdr:nvCxnSpPr>
      <xdr:spPr>
        <a:xfrm flipV="1">
          <a:off x="13004800" y="2748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44" name="楕円 143"/>
        <xdr:cNvSpPr/>
      </xdr:nvSpPr>
      <xdr:spPr>
        <a:xfrm>
          <a:off x="164592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107967</xdr:rowOff>
    </xdr:from>
    <xdr:ext cx="762000" cy="259045"/>
    <xdr:sp macro="" textlink="">
      <xdr:nvSpPr>
        <xdr:cNvPr id="145" name="物件費該当値テキスト"/>
        <xdr:cNvSpPr txBox="1"/>
      </xdr:nvSpPr>
      <xdr:spPr>
        <a:xfrm>
          <a:off x="165989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91440</xdr:rowOff>
    </xdr:from>
    <xdr:to>
      <xdr:col>78</xdr:col>
      <xdr:colOff>120650</xdr:colOff>
      <xdr:row>17</xdr:row>
      <xdr:rowOff>21590</xdr:rowOff>
    </xdr:to>
    <xdr:sp macro="" textlink="">
      <xdr:nvSpPr>
        <xdr:cNvPr id="146" name="楕円 145"/>
        <xdr:cNvSpPr/>
      </xdr:nvSpPr>
      <xdr:spPr>
        <a:xfrm>
          <a:off x="15621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47" name="テキスト ボックス 146"/>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48" name="楕円 147"/>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49" name="テキスト ボックス 148"/>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125730</xdr:rowOff>
    </xdr:from>
    <xdr:to>
      <xdr:col>69</xdr:col>
      <xdr:colOff>142875</xdr:colOff>
      <xdr:row>16</xdr:row>
      <xdr:rowOff>55880</xdr:rowOff>
    </xdr:to>
    <xdr:sp macro="" textlink="">
      <xdr:nvSpPr>
        <xdr:cNvPr id="150" name="楕円 149"/>
        <xdr:cNvSpPr/>
      </xdr:nvSpPr>
      <xdr:spPr>
        <a:xfrm>
          <a:off x="13843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66057</xdr:rowOff>
    </xdr:from>
    <xdr:ext cx="762000" cy="259045"/>
    <xdr:sp macro="" textlink="">
      <xdr:nvSpPr>
        <xdr:cNvPr id="151" name="テキスト ボックス 150"/>
        <xdr:cNvSpPr txBox="1"/>
      </xdr:nvSpPr>
      <xdr:spPr>
        <a:xfrm>
          <a:off x="13512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2" name="楕円 151"/>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3" name="テキスト ボックス 152"/>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本市の扶助費の経常収支比率は、地域や各家庭での扶助機能を活かした地域福祉を進めているほか、各種手当の特別加算を見直してきたため、類似団体平均を大きく下回っている。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今後も、効率的で質の高い住民サービスの提供に努める。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4535</xdr:rowOff>
    </xdr:from>
    <xdr:to>
      <xdr:col>24</xdr:col>
      <xdr:colOff>25400</xdr:colOff>
      <xdr:row>53</xdr:row>
      <xdr:rowOff>69850</xdr:rowOff>
    </xdr:to>
    <xdr:cxnSp macro="">
      <xdr:nvCxnSpPr>
        <xdr:cNvPr id="188" name="直線コネクタ 187"/>
        <xdr:cNvCxnSpPr/>
      </xdr:nvCxnSpPr>
      <xdr:spPr>
        <a:xfrm flipV="1">
          <a:off x="3987800" y="90913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48078</xdr:rowOff>
    </xdr:from>
    <xdr:to>
      <xdr:col>19</xdr:col>
      <xdr:colOff>187325</xdr:colOff>
      <xdr:row>53</xdr:row>
      <xdr:rowOff>69850</xdr:rowOff>
    </xdr:to>
    <xdr:cxnSp macro="">
      <xdr:nvCxnSpPr>
        <xdr:cNvPr id="191" name="直線コネクタ 190"/>
        <xdr:cNvCxnSpPr/>
      </xdr:nvCxnSpPr>
      <xdr:spPr>
        <a:xfrm>
          <a:off x="3098800" y="91349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48078</xdr:rowOff>
    </xdr:from>
    <xdr:to>
      <xdr:col>15</xdr:col>
      <xdr:colOff>98425</xdr:colOff>
      <xdr:row>53</xdr:row>
      <xdr:rowOff>69850</xdr:rowOff>
    </xdr:to>
    <xdr:cxnSp macro="">
      <xdr:nvCxnSpPr>
        <xdr:cNvPr id="194" name="直線コネクタ 193"/>
        <xdr:cNvCxnSpPr/>
      </xdr:nvCxnSpPr>
      <xdr:spPr>
        <a:xfrm flipV="1">
          <a:off x="2209800" y="91349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69850</xdr:rowOff>
    </xdr:to>
    <xdr:cxnSp macro="">
      <xdr:nvCxnSpPr>
        <xdr:cNvPr id="197" name="直線コネクタ 196"/>
        <xdr:cNvCxnSpPr/>
      </xdr:nvCxnSpPr>
      <xdr:spPr>
        <a:xfrm>
          <a:off x="1320800" y="915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125185</xdr:rowOff>
    </xdr:from>
    <xdr:to>
      <xdr:col>24</xdr:col>
      <xdr:colOff>76200</xdr:colOff>
      <xdr:row>53</xdr:row>
      <xdr:rowOff>55335</xdr:rowOff>
    </xdr:to>
    <xdr:sp macro="" textlink="">
      <xdr:nvSpPr>
        <xdr:cNvPr id="207" name="楕円 206"/>
        <xdr:cNvSpPr/>
      </xdr:nvSpPr>
      <xdr:spPr>
        <a:xfrm>
          <a:off x="47752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33762</xdr:rowOff>
    </xdr:from>
    <xdr:ext cx="762000" cy="259045"/>
    <xdr:sp macro="" textlink="">
      <xdr:nvSpPr>
        <xdr:cNvPr id="208" name="扶助費該当値テキスト"/>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19050</xdr:rowOff>
    </xdr:from>
    <xdr:to>
      <xdr:col>20</xdr:col>
      <xdr:colOff>38100</xdr:colOff>
      <xdr:row>53</xdr:row>
      <xdr:rowOff>120650</xdr:rowOff>
    </xdr:to>
    <xdr:sp macro="" textlink="">
      <xdr:nvSpPr>
        <xdr:cNvPr id="209" name="楕円 208"/>
        <xdr:cNvSpPr/>
      </xdr:nvSpPr>
      <xdr:spPr>
        <a:xfrm>
          <a:off x="3937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130827</xdr:rowOff>
    </xdr:from>
    <xdr:ext cx="736600" cy="259045"/>
    <xdr:sp macro="" textlink="">
      <xdr:nvSpPr>
        <xdr:cNvPr id="210" name="テキスト ボックス 209"/>
        <xdr:cNvSpPr txBox="1"/>
      </xdr:nvSpPr>
      <xdr:spPr>
        <a:xfrm>
          <a:off x="3606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168728</xdr:rowOff>
    </xdr:from>
    <xdr:to>
      <xdr:col>15</xdr:col>
      <xdr:colOff>149225</xdr:colOff>
      <xdr:row>53</xdr:row>
      <xdr:rowOff>98878</xdr:rowOff>
    </xdr:to>
    <xdr:sp macro="" textlink="">
      <xdr:nvSpPr>
        <xdr:cNvPr id="211" name="楕円 210"/>
        <xdr:cNvSpPr/>
      </xdr:nvSpPr>
      <xdr:spPr>
        <a:xfrm>
          <a:off x="3048000" y="908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109055</xdr:rowOff>
    </xdr:from>
    <xdr:ext cx="762000" cy="259045"/>
    <xdr:sp macro="" textlink="">
      <xdr:nvSpPr>
        <xdr:cNvPr id="212" name="テキスト ボックス 211"/>
        <xdr:cNvSpPr txBox="1"/>
      </xdr:nvSpPr>
      <xdr:spPr>
        <a:xfrm>
          <a:off x="2717800" y="885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13" name="楕円 212"/>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130827</xdr:rowOff>
    </xdr:from>
    <xdr:ext cx="762000" cy="259045"/>
    <xdr:sp macro="" textlink="">
      <xdr:nvSpPr>
        <xdr:cNvPr id="214" name="テキスト ボックス 213"/>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15" name="楕円 214"/>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16" name="テキスト ボックス 215"/>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本市のその他の経常収支比率は、国民健康保険事業会計への赤字補てん繰出金を計画的に減額していることなどにより、類似団体平均を下回っている。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今後も、経費の縮減に努めながら、適切な財政運営を行う。</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76200</xdr:rowOff>
    </xdr:from>
    <xdr:to>
      <xdr:col>82</xdr:col>
      <xdr:colOff>107950</xdr:colOff>
      <xdr:row>56</xdr:row>
      <xdr:rowOff>88900</xdr:rowOff>
    </xdr:to>
    <xdr:cxnSp macro="">
      <xdr:nvCxnSpPr>
        <xdr:cNvPr id="249" name="直線コネクタ 248"/>
        <xdr:cNvCxnSpPr/>
      </xdr:nvCxnSpPr>
      <xdr:spPr>
        <a:xfrm>
          <a:off x="15671800" y="9677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76200</xdr:rowOff>
    </xdr:from>
    <xdr:to>
      <xdr:col>78</xdr:col>
      <xdr:colOff>69850</xdr:colOff>
      <xdr:row>56</xdr:row>
      <xdr:rowOff>127000</xdr:rowOff>
    </xdr:to>
    <xdr:cxnSp macro="">
      <xdr:nvCxnSpPr>
        <xdr:cNvPr id="252" name="直線コネクタ 251"/>
        <xdr:cNvCxnSpPr/>
      </xdr:nvCxnSpPr>
      <xdr:spPr>
        <a:xfrm flipV="1">
          <a:off x="14782800" y="9677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50800</xdr:rowOff>
    </xdr:from>
    <xdr:to>
      <xdr:col>73</xdr:col>
      <xdr:colOff>180975</xdr:colOff>
      <xdr:row>56</xdr:row>
      <xdr:rowOff>127000</xdr:rowOff>
    </xdr:to>
    <xdr:cxnSp macro="">
      <xdr:nvCxnSpPr>
        <xdr:cNvPr id="255" name="直線コネクタ 254"/>
        <xdr:cNvCxnSpPr/>
      </xdr:nvCxnSpPr>
      <xdr:spPr>
        <a:xfrm>
          <a:off x="13893800" y="9652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50800</xdr:rowOff>
    </xdr:from>
    <xdr:to>
      <xdr:col>69</xdr:col>
      <xdr:colOff>92075</xdr:colOff>
      <xdr:row>56</xdr:row>
      <xdr:rowOff>76200</xdr:rowOff>
    </xdr:to>
    <xdr:cxnSp macro="">
      <xdr:nvCxnSpPr>
        <xdr:cNvPr id="258" name="直線コネクタ 257"/>
        <xdr:cNvCxnSpPr/>
      </xdr:nvCxnSpPr>
      <xdr:spPr>
        <a:xfrm flipV="1">
          <a:off x="13004800" y="9652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68" name="楕円 267"/>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69" name="その他該当値テキスト"/>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25400</xdr:rowOff>
    </xdr:from>
    <xdr:to>
      <xdr:col>78</xdr:col>
      <xdr:colOff>120650</xdr:colOff>
      <xdr:row>56</xdr:row>
      <xdr:rowOff>127000</xdr:rowOff>
    </xdr:to>
    <xdr:sp macro="" textlink="">
      <xdr:nvSpPr>
        <xdr:cNvPr id="270" name="楕円 269"/>
        <xdr:cNvSpPr/>
      </xdr:nvSpPr>
      <xdr:spPr>
        <a:xfrm>
          <a:off x="15621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137177</xdr:rowOff>
    </xdr:from>
    <xdr:ext cx="736600" cy="259045"/>
    <xdr:sp macro="" textlink="">
      <xdr:nvSpPr>
        <xdr:cNvPr id="271" name="テキスト ボックス 270"/>
        <xdr:cNvSpPr txBox="1"/>
      </xdr:nvSpPr>
      <xdr:spPr>
        <a:xfrm>
          <a:off x="15290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72" name="楕円 271"/>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73" name="テキスト ボックス 272"/>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4" name="楕円 273"/>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75" name="テキスト ボックス 274"/>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25400</xdr:rowOff>
    </xdr:from>
    <xdr:to>
      <xdr:col>65</xdr:col>
      <xdr:colOff>53975</xdr:colOff>
      <xdr:row>56</xdr:row>
      <xdr:rowOff>127000</xdr:rowOff>
    </xdr:to>
    <xdr:sp macro="" textlink="">
      <xdr:nvSpPr>
        <xdr:cNvPr id="276" name="楕円 275"/>
        <xdr:cNvSpPr/>
      </xdr:nvSpPr>
      <xdr:spPr>
        <a:xfrm>
          <a:off x="12954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137177</xdr:rowOff>
    </xdr:from>
    <xdr:ext cx="762000" cy="259045"/>
    <xdr:sp macro="" textlink="">
      <xdr:nvSpPr>
        <xdr:cNvPr id="277" name="テキスト ボックス 276"/>
        <xdr:cNvSpPr txBox="1"/>
      </xdr:nvSpPr>
      <xdr:spPr>
        <a:xfrm>
          <a:off x="12623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本市の補助費等の経常収支比率は、水道事業や下水道事業会計への負担金等が抑えられていることなどにより、類似団体平均を下回っている。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今後も、事業の見直しや必要性の低い補助金の廃止等を行い、経費の縮減に努める。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17272</xdr:rowOff>
    </xdr:from>
    <xdr:to>
      <xdr:col>82</xdr:col>
      <xdr:colOff>107950</xdr:colOff>
      <xdr:row>36</xdr:row>
      <xdr:rowOff>58420</xdr:rowOff>
    </xdr:to>
    <xdr:cxnSp macro="">
      <xdr:nvCxnSpPr>
        <xdr:cNvPr id="307" name="直線コネクタ 306"/>
        <xdr:cNvCxnSpPr/>
      </xdr:nvCxnSpPr>
      <xdr:spPr>
        <a:xfrm flipV="1">
          <a:off x="15671800" y="618947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94996</xdr:rowOff>
    </xdr:to>
    <xdr:cxnSp macro="">
      <xdr:nvCxnSpPr>
        <xdr:cNvPr id="310" name="直線コネクタ 309"/>
        <xdr:cNvCxnSpPr/>
      </xdr:nvCxnSpPr>
      <xdr:spPr>
        <a:xfrm flipV="1">
          <a:off x="14782800" y="62306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76708</xdr:rowOff>
    </xdr:from>
    <xdr:to>
      <xdr:col>73</xdr:col>
      <xdr:colOff>180975</xdr:colOff>
      <xdr:row>36</xdr:row>
      <xdr:rowOff>94996</xdr:rowOff>
    </xdr:to>
    <xdr:cxnSp macro="">
      <xdr:nvCxnSpPr>
        <xdr:cNvPr id="313" name="直線コネクタ 312"/>
        <xdr:cNvCxnSpPr/>
      </xdr:nvCxnSpPr>
      <xdr:spPr>
        <a:xfrm>
          <a:off x="13893800" y="62489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76708</xdr:rowOff>
    </xdr:to>
    <xdr:cxnSp macro="">
      <xdr:nvCxnSpPr>
        <xdr:cNvPr id="316" name="直線コネクタ 315"/>
        <xdr:cNvCxnSpPr/>
      </xdr:nvCxnSpPr>
      <xdr:spPr>
        <a:xfrm>
          <a:off x="13004800" y="62351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137922</xdr:rowOff>
    </xdr:from>
    <xdr:to>
      <xdr:col>82</xdr:col>
      <xdr:colOff>158750</xdr:colOff>
      <xdr:row>36</xdr:row>
      <xdr:rowOff>68072</xdr:rowOff>
    </xdr:to>
    <xdr:sp macro="" textlink="">
      <xdr:nvSpPr>
        <xdr:cNvPr id="326" name="楕円 325"/>
        <xdr:cNvSpPr/>
      </xdr:nvSpPr>
      <xdr:spPr>
        <a:xfrm>
          <a:off x="16459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154449</xdr:rowOff>
    </xdr:from>
    <xdr:ext cx="762000" cy="259045"/>
    <xdr:sp macro="" textlink="">
      <xdr:nvSpPr>
        <xdr:cNvPr id="327" name="補助費等該当値テキスト"/>
        <xdr:cNvSpPr txBox="1"/>
      </xdr:nvSpPr>
      <xdr:spPr>
        <a:xfrm>
          <a:off x="16598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28" name="楕円 327"/>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119397</xdr:rowOff>
    </xdr:from>
    <xdr:ext cx="736600" cy="259045"/>
    <xdr:sp macro="" textlink="">
      <xdr:nvSpPr>
        <xdr:cNvPr id="329" name="テキスト ボックス 328"/>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44196</xdr:rowOff>
    </xdr:from>
    <xdr:to>
      <xdr:col>74</xdr:col>
      <xdr:colOff>31750</xdr:colOff>
      <xdr:row>36</xdr:row>
      <xdr:rowOff>145796</xdr:rowOff>
    </xdr:to>
    <xdr:sp macro="" textlink="">
      <xdr:nvSpPr>
        <xdr:cNvPr id="330" name="楕円 329"/>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155973</xdr:rowOff>
    </xdr:from>
    <xdr:ext cx="762000" cy="259045"/>
    <xdr:sp macro="" textlink="">
      <xdr:nvSpPr>
        <xdr:cNvPr id="331" name="テキスト ボックス 330"/>
        <xdr:cNvSpPr txBox="1"/>
      </xdr:nvSpPr>
      <xdr:spPr>
        <a:xfrm>
          <a:off x="14401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25908</xdr:rowOff>
    </xdr:from>
    <xdr:to>
      <xdr:col>69</xdr:col>
      <xdr:colOff>142875</xdr:colOff>
      <xdr:row>36</xdr:row>
      <xdr:rowOff>127508</xdr:rowOff>
    </xdr:to>
    <xdr:sp macro="" textlink="">
      <xdr:nvSpPr>
        <xdr:cNvPr id="332" name="楕円 331"/>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33" name="テキスト ボックス 332"/>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34" name="楕円 333"/>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123969</xdr:rowOff>
    </xdr:from>
    <xdr:ext cx="762000" cy="259045"/>
    <xdr:sp macro="" textlink="">
      <xdr:nvSpPr>
        <xdr:cNvPr id="335" name="テキスト ボックス 334"/>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本市の公債費の経常収支比率は、繰上償還の効果により減少傾向にある。</a:t>
          </a:r>
        </a:p>
        <a:p>
          <a:r>
            <a:rPr kumimoji="1" lang="ja-JP" altLang="en-US" sz="1300">
              <a:latin typeface="ＭＳ Ｐゴシック" panose="020B0600070205080204" pitchFamily="50" charset="-128"/>
              <a:ea typeface="ＭＳ Ｐゴシック" panose="020B0600070205080204" pitchFamily="50" charset="-128"/>
            </a:rPr>
            <a:t>　今後も、計画的な繰上償還を実施するとともに、地方債の新規発行はできるだけ計画的なものに限定することで、地方債残高の縮減に努める。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168910</xdr:rowOff>
    </xdr:from>
    <xdr:to>
      <xdr:col>24</xdr:col>
      <xdr:colOff>25400</xdr:colOff>
      <xdr:row>75</xdr:row>
      <xdr:rowOff>24130</xdr:rowOff>
    </xdr:to>
    <xdr:cxnSp macro="">
      <xdr:nvCxnSpPr>
        <xdr:cNvPr id="367" name="直線コネクタ 366"/>
        <xdr:cNvCxnSpPr/>
      </xdr:nvCxnSpPr>
      <xdr:spPr>
        <a:xfrm flipV="1">
          <a:off x="3987800" y="1285621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97807</xdr:rowOff>
    </xdr:from>
    <xdr:ext cx="762000" cy="259045"/>
    <xdr:sp macro="" textlink="">
      <xdr:nvSpPr>
        <xdr:cNvPr id="368" name="公債費平均値テキスト"/>
        <xdr:cNvSpPr txBox="1"/>
      </xdr:nvSpPr>
      <xdr:spPr>
        <a:xfrm>
          <a:off x="4914900" y="12785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24130</xdr:rowOff>
    </xdr:from>
    <xdr:to>
      <xdr:col>19</xdr:col>
      <xdr:colOff>187325</xdr:colOff>
      <xdr:row>75</xdr:row>
      <xdr:rowOff>45085</xdr:rowOff>
    </xdr:to>
    <xdr:cxnSp macro="">
      <xdr:nvCxnSpPr>
        <xdr:cNvPr id="370" name="直線コネクタ 369"/>
        <xdr:cNvCxnSpPr/>
      </xdr:nvCxnSpPr>
      <xdr:spPr>
        <a:xfrm flipV="1">
          <a:off x="3098800" y="1288288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37465</xdr:rowOff>
    </xdr:from>
    <xdr:to>
      <xdr:col>15</xdr:col>
      <xdr:colOff>98425</xdr:colOff>
      <xdr:row>75</xdr:row>
      <xdr:rowOff>45085</xdr:rowOff>
    </xdr:to>
    <xdr:cxnSp macro="">
      <xdr:nvCxnSpPr>
        <xdr:cNvPr id="373" name="直線コネクタ 372"/>
        <xdr:cNvCxnSpPr/>
      </xdr:nvCxnSpPr>
      <xdr:spPr>
        <a:xfrm>
          <a:off x="2209800" y="1289621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37465</xdr:rowOff>
    </xdr:from>
    <xdr:to>
      <xdr:col>11</xdr:col>
      <xdr:colOff>9525</xdr:colOff>
      <xdr:row>75</xdr:row>
      <xdr:rowOff>85090</xdr:rowOff>
    </xdr:to>
    <xdr:cxnSp macro="">
      <xdr:nvCxnSpPr>
        <xdr:cNvPr id="376" name="直線コネクタ 375"/>
        <xdr:cNvCxnSpPr/>
      </xdr:nvCxnSpPr>
      <xdr:spPr>
        <a:xfrm flipV="1">
          <a:off x="1320800" y="1289621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118110</xdr:rowOff>
    </xdr:from>
    <xdr:to>
      <xdr:col>24</xdr:col>
      <xdr:colOff>76200</xdr:colOff>
      <xdr:row>75</xdr:row>
      <xdr:rowOff>48260</xdr:rowOff>
    </xdr:to>
    <xdr:sp macro="" textlink="">
      <xdr:nvSpPr>
        <xdr:cNvPr id="386" name="楕円 385"/>
        <xdr:cNvSpPr/>
      </xdr:nvSpPr>
      <xdr:spPr>
        <a:xfrm>
          <a:off x="47752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134637</xdr:rowOff>
    </xdr:from>
    <xdr:ext cx="762000" cy="259045"/>
    <xdr:sp macro="" textlink="">
      <xdr:nvSpPr>
        <xdr:cNvPr id="387" name="公債費該当値テキスト"/>
        <xdr:cNvSpPr txBox="1"/>
      </xdr:nvSpPr>
      <xdr:spPr>
        <a:xfrm>
          <a:off x="49149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144780</xdr:rowOff>
    </xdr:from>
    <xdr:to>
      <xdr:col>20</xdr:col>
      <xdr:colOff>38100</xdr:colOff>
      <xdr:row>75</xdr:row>
      <xdr:rowOff>74930</xdr:rowOff>
    </xdr:to>
    <xdr:sp macro="" textlink="">
      <xdr:nvSpPr>
        <xdr:cNvPr id="388" name="楕円 387"/>
        <xdr:cNvSpPr/>
      </xdr:nvSpPr>
      <xdr:spPr>
        <a:xfrm>
          <a:off x="3937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89" name="テキスト ボックス 388"/>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165735</xdr:rowOff>
    </xdr:from>
    <xdr:to>
      <xdr:col>15</xdr:col>
      <xdr:colOff>149225</xdr:colOff>
      <xdr:row>75</xdr:row>
      <xdr:rowOff>95885</xdr:rowOff>
    </xdr:to>
    <xdr:sp macro="" textlink="">
      <xdr:nvSpPr>
        <xdr:cNvPr id="390" name="楕円 389"/>
        <xdr:cNvSpPr/>
      </xdr:nvSpPr>
      <xdr:spPr>
        <a:xfrm>
          <a:off x="3048000" y="128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80663</xdr:rowOff>
    </xdr:from>
    <xdr:ext cx="762000" cy="259045"/>
    <xdr:sp macro="" textlink="">
      <xdr:nvSpPr>
        <xdr:cNvPr id="391" name="テキスト ボックス 390"/>
        <xdr:cNvSpPr txBox="1"/>
      </xdr:nvSpPr>
      <xdr:spPr>
        <a:xfrm>
          <a:off x="2717800" y="1293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158115</xdr:rowOff>
    </xdr:from>
    <xdr:to>
      <xdr:col>11</xdr:col>
      <xdr:colOff>60325</xdr:colOff>
      <xdr:row>75</xdr:row>
      <xdr:rowOff>88265</xdr:rowOff>
    </xdr:to>
    <xdr:sp macro="" textlink="">
      <xdr:nvSpPr>
        <xdr:cNvPr id="392" name="楕円 391"/>
        <xdr:cNvSpPr/>
      </xdr:nvSpPr>
      <xdr:spPr>
        <a:xfrm>
          <a:off x="21590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73042</xdr:rowOff>
    </xdr:from>
    <xdr:ext cx="762000" cy="259045"/>
    <xdr:sp macro="" textlink="">
      <xdr:nvSpPr>
        <xdr:cNvPr id="393" name="テキスト ボックス 392"/>
        <xdr:cNvSpPr txBox="1"/>
      </xdr:nvSpPr>
      <xdr:spPr>
        <a:xfrm>
          <a:off x="1828800" y="12931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34290</xdr:rowOff>
    </xdr:from>
    <xdr:to>
      <xdr:col>6</xdr:col>
      <xdr:colOff>171450</xdr:colOff>
      <xdr:row>75</xdr:row>
      <xdr:rowOff>135890</xdr:rowOff>
    </xdr:to>
    <xdr:sp macro="" textlink="">
      <xdr:nvSpPr>
        <xdr:cNvPr id="394" name="楕円 393"/>
        <xdr:cNvSpPr/>
      </xdr:nvSpPr>
      <xdr:spPr>
        <a:xfrm>
          <a:off x="1270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120666</xdr:rowOff>
    </xdr:from>
    <xdr:ext cx="762000" cy="259045"/>
    <xdr:sp macro="" textlink="">
      <xdr:nvSpPr>
        <xdr:cNvPr id="395" name="テキスト ボックス 394"/>
        <xdr:cNvSpPr txBox="1"/>
      </xdr:nvSpPr>
      <xdr:spPr>
        <a:xfrm>
          <a:off x="939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本市の公債費以外の経常収支比率は、人件費が令和５年度比で１２．１％増加したものの、類似団体平均を大きく下回っている。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今後も、経費の縮減に努めながら、適切な財政運営を行う。</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122428</xdr:rowOff>
    </xdr:from>
    <xdr:to>
      <xdr:col>82</xdr:col>
      <xdr:colOff>107950</xdr:colOff>
      <xdr:row>74</xdr:row>
      <xdr:rowOff>154432</xdr:rowOff>
    </xdr:to>
    <xdr:cxnSp macro="">
      <xdr:nvCxnSpPr>
        <xdr:cNvPr id="426" name="直線コネクタ 425"/>
        <xdr:cNvCxnSpPr/>
      </xdr:nvCxnSpPr>
      <xdr:spPr>
        <a:xfrm flipV="1">
          <a:off x="15671800" y="1280972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154432</xdr:rowOff>
    </xdr:from>
    <xdr:to>
      <xdr:col>78</xdr:col>
      <xdr:colOff>69850</xdr:colOff>
      <xdr:row>74</xdr:row>
      <xdr:rowOff>154432</xdr:rowOff>
    </xdr:to>
    <xdr:cxnSp macro="">
      <xdr:nvCxnSpPr>
        <xdr:cNvPr id="429" name="直線コネクタ 428"/>
        <xdr:cNvCxnSpPr/>
      </xdr:nvCxnSpPr>
      <xdr:spPr>
        <a:xfrm>
          <a:off x="14782800" y="128417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26416</xdr:rowOff>
    </xdr:from>
    <xdr:to>
      <xdr:col>73</xdr:col>
      <xdr:colOff>180975</xdr:colOff>
      <xdr:row>74</xdr:row>
      <xdr:rowOff>154432</xdr:rowOff>
    </xdr:to>
    <xdr:cxnSp macro="">
      <xdr:nvCxnSpPr>
        <xdr:cNvPr id="432" name="直線コネクタ 431"/>
        <xdr:cNvCxnSpPr/>
      </xdr:nvCxnSpPr>
      <xdr:spPr>
        <a:xfrm>
          <a:off x="13893800" y="1271371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26416</xdr:rowOff>
    </xdr:from>
    <xdr:to>
      <xdr:col>69</xdr:col>
      <xdr:colOff>92075</xdr:colOff>
      <xdr:row>74</xdr:row>
      <xdr:rowOff>35560</xdr:rowOff>
    </xdr:to>
    <xdr:cxnSp macro="">
      <xdr:nvCxnSpPr>
        <xdr:cNvPr id="435" name="直線コネクタ 434"/>
        <xdr:cNvCxnSpPr/>
      </xdr:nvCxnSpPr>
      <xdr:spPr>
        <a:xfrm flipV="1">
          <a:off x="13004800" y="127137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71628</xdr:rowOff>
    </xdr:from>
    <xdr:to>
      <xdr:col>82</xdr:col>
      <xdr:colOff>158750</xdr:colOff>
      <xdr:row>75</xdr:row>
      <xdr:rowOff>1778</xdr:rowOff>
    </xdr:to>
    <xdr:sp macro="" textlink="">
      <xdr:nvSpPr>
        <xdr:cNvPr id="445" name="楕円 444"/>
        <xdr:cNvSpPr/>
      </xdr:nvSpPr>
      <xdr:spPr>
        <a:xfrm>
          <a:off x="164592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88155</xdr:rowOff>
    </xdr:from>
    <xdr:ext cx="762000" cy="259045"/>
    <xdr:sp macro="" textlink="">
      <xdr:nvSpPr>
        <xdr:cNvPr id="446" name="公債費以外該当値テキスト"/>
        <xdr:cNvSpPr txBox="1"/>
      </xdr:nvSpPr>
      <xdr:spPr>
        <a:xfrm>
          <a:off x="16598900" y="1260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103632</xdr:rowOff>
    </xdr:from>
    <xdr:to>
      <xdr:col>78</xdr:col>
      <xdr:colOff>120650</xdr:colOff>
      <xdr:row>75</xdr:row>
      <xdr:rowOff>33782</xdr:rowOff>
    </xdr:to>
    <xdr:sp macro="" textlink="">
      <xdr:nvSpPr>
        <xdr:cNvPr id="447" name="楕円 446"/>
        <xdr:cNvSpPr/>
      </xdr:nvSpPr>
      <xdr:spPr>
        <a:xfrm>
          <a:off x="15621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43959</xdr:rowOff>
    </xdr:from>
    <xdr:ext cx="736600" cy="259045"/>
    <xdr:sp macro="" textlink="">
      <xdr:nvSpPr>
        <xdr:cNvPr id="448" name="テキスト ボックス 447"/>
        <xdr:cNvSpPr txBox="1"/>
      </xdr:nvSpPr>
      <xdr:spPr>
        <a:xfrm>
          <a:off x="15290800" y="12559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103632</xdr:rowOff>
    </xdr:from>
    <xdr:to>
      <xdr:col>74</xdr:col>
      <xdr:colOff>31750</xdr:colOff>
      <xdr:row>75</xdr:row>
      <xdr:rowOff>33782</xdr:rowOff>
    </xdr:to>
    <xdr:sp macro="" textlink="">
      <xdr:nvSpPr>
        <xdr:cNvPr id="449" name="楕円 448"/>
        <xdr:cNvSpPr/>
      </xdr:nvSpPr>
      <xdr:spPr>
        <a:xfrm>
          <a:off x="14732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43959</xdr:rowOff>
    </xdr:from>
    <xdr:ext cx="762000" cy="259045"/>
    <xdr:sp macro="" textlink="">
      <xdr:nvSpPr>
        <xdr:cNvPr id="450" name="テキスト ボックス 449"/>
        <xdr:cNvSpPr txBox="1"/>
      </xdr:nvSpPr>
      <xdr:spPr>
        <a:xfrm>
          <a:off x="14401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147066</xdr:rowOff>
    </xdr:from>
    <xdr:to>
      <xdr:col>69</xdr:col>
      <xdr:colOff>142875</xdr:colOff>
      <xdr:row>74</xdr:row>
      <xdr:rowOff>77216</xdr:rowOff>
    </xdr:to>
    <xdr:sp macro="" textlink="">
      <xdr:nvSpPr>
        <xdr:cNvPr id="451" name="楕円 450"/>
        <xdr:cNvSpPr/>
      </xdr:nvSpPr>
      <xdr:spPr>
        <a:xfrm>
          <a:off x="138430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87393</xdr:rowOff>
    </xdr:from>
    <xdr:ext cx="762000" cy="259045"/>
    <xdr:sp macro="" textlink="">
      <xdr:nvSpPr>
        <xdr:cNvPr id="452" name="テキスト ボックス 451"/>
        <xdr:cNvSpPr txBox="1"/>
      </xdr:nvSpPr>
      <xdr:spPr>
        <a:xfrm>
          <a:off x="13512800" y="1243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156210</xdr:rowOff>
    </xdr:from>
    <xdr:to>
      <xdr:col>65</xdr:col>
      <xdr:colOff>53975</xdr:colOff>
      <xdr:row>74</xdr:row>
      <xdr:rowOff>86360</xdr:rowOff>
    </xdr:to>
    <xdr:sp macro="" textlink="">
      <xdr:nvSpPr>
        <xdr:cNvPr id="453" name="楕円 452"/>
        <xdr:cNvSpPr/>
      </xdr:nvSpPr>
      <xdr:spPr>
        <a:xfrm>
          <a:off x="12954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96537</xdr:rowOff>
    </xdr:from>
    <xdr:ext cx="762000" cy="259045"/>
    <xdr:sp macro="" textlink="">
      <xdr:nvSpPr>
        <xdr:cNvPr id="454" name="テキスト ボックス 453"/>
        <xdr:cNvSpPr txBox="1"/>
      </xdr:nvSpPr>
      <xdr:spPr>
        <a:xfrm>
          <a:off x="12623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岡山県新見市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152898</xdr:rowOff>
    </xdr:from>
    <xdr:to>
      <xdr:col>29</xdr:col>
      <xdr:colOff>127000</xdr:colOff>
      <xdr:row>15</xdr:row>
      <xdr:rowOff>41370</xdr:rowOff>
    </xdr:to>
    <xdr:cxnSp macro="">
      <xdr:nvCxnSpPr>
        <xdr:cNvPr id="54" name="直線コネクタ 53"/>
        <xdr:cNvCxnSpPr/>
      </xdr:nvCxnSpPr>
      <xdr:spPr bwMode="auto">
        <a:xfrm flipV="1">
          <a:off x="5003800" y="2429373"/>
          <a:ext cx="647700" cy="231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41370</xdr:rowOff>
    </xdr:from>
    <xdr:to>
      <xdr:col>26</xdr:col>
      <xdr:colOff>50800</xdr:colOff>
      <xdr:row>15</xdr:row>
      <xdr:rowOff>93177</xdr:rowOff>
    </xdr:to>
    <xdr:cxnSp macro="">
      <xdr:nvCxnSpPr>
        <xdr:cNvPr id="57" name="直線コネクタ 56"/>
        <xdr:cNvCxnSpPr/>
      </xdr:nvCxnSpPr>
      <xdr:spPr bwMode="auto">
        <a:xfrm flipV="1">
          <a:off x="4305300" y="2660745"/>
          <a:ext cx="698500" cy="51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93177</xdr:rowOff>
    </xdr:from>
    <xdr:to>
      <xdr:col>22</xdr:col>
      <xdr:colOff>114300</xdr:colOff>
      <xdr:row>15</xdr:row>
      <xdr:rowOff>140945</xdr:rowOff>
    </xdr:to>
    <xdr:cxnSp macro="">
      <xdr:nvCxnSpPr>
        <xdr:cNvPr id="60" name="直線コネクタ 59"/>
        <xdr:cNvCxnSpPr/>
      </xdr:nvCxnSpPr>
      <xdr:spPr bwMode="auto">
        <a:xfrm flipV="1">
          <a:off x="3606800" y="2712552"/>
          <a:ext cx="698500" cy="47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140945</xdr:rowOff>
    </xdr:from>
    <xdr:to>
      <xdr:col>18</xdr:col>
      <xdr:colOff>177800</xdr:colOff>
      <xdr:row>16</xdr:row>
      <xdr:rowOff>32369</xdr:rowOff>
    </xdr:to>
    <xdr:cxnSp macro="">
      <xdr:nvCxnSpPr>
        <xdr:cNvPr id="63" name="直線コネクタ 62"/>
        <xdr:cNvCxnSpPr/>
      </xdr:nvCxnSpPr>
      <xdr:spPr bwMode="auto">
        <a:xfrm flipV="1">
          <a:off x="2908300" y="2760320"/>
          <a:ext cx="698500" cy="62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102098</xdr:rowOff>
    </xdr:from>
    <xdr:to>
      <xdr:col>29</xdr:col>
      <xdr:colOff>177800</xdr:colOff>
      <xdr:row>14</xdr:row>
      <xdr:rowOff>32248</xdr:rowOff>
    </xdr:to>
    <xdr:sp macro="" textlink="">
      <xdr:nvSpPr>
        <xdr:cNvPr id="73" name="楕円 72"/>
        <xdr:cNvSpPr/>
      </xdr:nvSpPr>
      <xdr:spPr bwMode="auto">
        <a:xfrm>
          <a:off x="5600700" y="2378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118625</xdr:rowOff>
    </xdr:from>
    <xdr:ext cx="762000" cy="259045"/>
    <xdr:sp macro="" textlink="">
      <xdr:nvSpPr>
        <xdr:cNvPr id="74" name="人口1人当たり決算額の推移該当値テキスト130"/>
        <xdr:cNvSpPr txBox="1"/>
      </xdr:nvSpPr>
      <xdr:spPr>
        <a:xfrm>
          <a:off x="5740400" y="222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162020</xdr:rowOff>
    </xdr:from>
    <xdr:to>
      <xdr:col>26</xdr:col>
      <xdr:colOff>101600</xdr:colOff>
      <xdr:row>15</xdr:row>
      <xdr:rowOff>92170</xdr:rowOff>
    </xdr:to>
    <xdr:sp macro="" textlink="">
      <xdr:nvSpPr>
        <xdr:cNvPr id="75" name="楕円 74"/>
        <xdr:cNvSpPr/>
      </xdr:nvSpPr>
      <xdr:spPr bwMode="auto">
        <a:xfrm>
          <a:off x="4953000" y="2609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102347</xdr:rowOff>
    </xdr:from>
    <xdr:ext cx="736600" cy="259045"/>
    <xdr:sp macro="" textlink="">
      <xdr:nvSpPr>
        <xdr:cNvPr id="76" name="テキスト ボックス 75"/>
        <xdr:cNvSpPr txBox="1"/>
      </xdr:nvSpPr>
      <xdr:spPr>
        <a:xfrm>
          <a:off x="4622800" y="2378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42377</xdr:rowOff>
    </xdr:from>
    <xdr:to>
      <xdr:col>22</xdr:col>
      <xdr:colOff>165100</xdr:colOff>
      <xdr:row>15</xdr:row>
      <xdr:rowOff>143977</xdr:rowOff>
    </xdr:to>
    <xdr:sp macro="" textlink="">
      <xdr:nvSpPr>
        <xdr:cNvPr id="77" name="楕円 76"/>
        <xdr:cNvSpPr/>
      </xdr:nvSpPr>
      <xdr:spPr bwMode="auto">
        <a:xfrm>
          <a:off x="4254500" y="2661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154154</xdr:rowOff>
    </xdr:from>
    <xdr:ext cx="762000" cy="259045"/>
    <xdr:sp macro="" textlink="">
      <xdr:nvSpPr>
        <xdr:cNvPr id="78" name="テキスト ボックス 77"/>
        <xdr:cNvSpPr txBox="1"/>
      </xdr:nvSpPr>
      <xdr:spPr>
        <a:xfrm>
          <a:off x="3924300" y="243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90145</xdr:rowOff>
    </xdr:from>
    <xdr:to>
      <xdr:col>19</xdr:col>
      <xdr:colOff>38100</xdr:colOff>
      <xdr:row>16</xdr:row>
      <xdr:rowOff>20295</xdr:rowOff>
    </xdr:to>
    <xdr:sp macro="" textlink="">
      <xdr:nvSpPr>
        <xdr:cNvPr id="79" name="楕円 78"/>
        <xdr:cNvSpPr/>
      </xdr:nvSpPr>
      <xdr:spPr bwMode="auto">
        <a:xfrm>
          <a:off x="3556000" y="2709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30472</xdr:rowOff>
    </xdr:from>
    <xdr:ext cx="762000" cy="259045"/>
    <xdr:sp macro="" textlink="">
      <xdr:nvSpPr>
        <xdr:cNvPr id="80" name="テキスト ボックス 79"/>
        <xdr:cNvSpPr txBox="1"/>
      </xdr:nvSpPr>
      <xdr:spPr>
        <a:xfrm>
          <a:off x="3225800" y="24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153019</xdr:rowOff>
    </xdr:from>
    <xdr:to>
      <xdr:col>15</xdr:col>
      <xdr:colOff>101600</xdr:colOff>
      <xdr:row>16</xdr:row>
      <xdr:rowOff>83169</xdr:rowOff>
    </xdr:to>
    <xdr:sp macro="" textlink="">
      <xdr:nvSpPr>
        <xdr:cNvPr id="81" name="楕円 80"/>
        <xdr:cNvSpPr/>
      </xdr:nvSpPr>
      <xdr:spPr bwMode="auto">
        <a:xfrm>
          <a:off x="2857500" y="2772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93346</xdr:rowOff>
    </xdr:from>
    <xdr:ext cx="762000" cy="259045"/>
    <xdr:sp macro="" textlink="">
      <xdr:nvSpPr>
        <xdr:cNvPr id="82" name="テキスト ボックス 81"/>
        <xdr:cNvSpPr txBox="1"/>
      </xdr:nvSpPr>
      <xdr:spPr>
        <a:xfrm>
          <a:off x="2527300" y="254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9392</xdr:rowOff>
    </xdr:from>
    <xdr:to>
      <xdr:col>29</xdr:col>
      <xdr:colOff>127000</xdr:colOff>
      <xdr:row>38</xdr:row>
      <xdr:rowOff>24381</xdr:rowOff>
    </xdr:to>
    <xdr:cxnSp macro="">
      <xdr:nvCxnSpPr>
        <xdr:cNvPr id="118" name="直線コネクタ 117"/>
        <xdr:cNvCxnSpPr/>
      </xdr:nvCxnSpPr>
      <xdr:spPr bwMode="auto">
        <a:xfrm flipV="1">
          <a:off x="5003800" y="7476992"/>
          <a:ext cx="647700" cy="14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337068</xdr:rowOff>
    </xdr:from>
    <xdr:ext cx="762000" cy="259045"/>
    <xdr:sp macro="" textlink="">
      <xdr:nvSpPr>
        <xdr:cNvPr id="119" name="人口1人当たり決算額の推移平均値テキスト445"/>
        <xdr:cNvSpPr txBox="1"/>
      </xdr:nvSpPr>
      <xdr:spPr>
        <a:xfrm>
          <a:off x="5740400" y="7461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24381</xdr:rowOff>
    </xdr:from>
    <xdr:to>
      <xdr:col>26</xdr:col>
      <xdr:colOff>50800</xdr:colOff>
      <xdr:row>38</xdr:row>
      <xdr:rowOff>33686</xdr:rowOff>
    </xdr:to>
    <xdr:cxnSp macro="">
      <xdr:nvCxnSpPr>
        <xdr:cNvPr id="121" name="直線コネクタ 120"/>
        <xdr:cNvCxnSpPr/>
      </xdr:nvCxnSpPr>
      <xdr:spPr bwMode="auto">
        <a:xfrm flipV="1">
          <a:off x="4305300" y="7491981"/>
          <a:ext cx="698500" cy="9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26005</xdr:rowOff>
    </xdr:from>
    <xdr:to>
      <xdr:col>22</xdr:col>
      <xdr:colOff>114300</xdr:colOff>
      <xdr:row>38</xdr:row>
      <xdr:rowOff>33686</xdr:rowOff>
    </xdr:to>
    <xdr:cxnSp macro="">
      <xdr:nvCxnSpPr>
        <xdr:cNvPr id="124" name="直線コネクタ 123"/>
        <xdr:cNvCxnSpPr/>
      </xdr:nvCxnSpPr>
      <xdr:spPr bwMode="auto">
        <a:xfrm>
          <a:off x="3606800" y="7493605"/>
          <a:ext cx="698500" cy="7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24933</xdr:rowOff>
    </xdr:from>
    <xdr:to>
      <xdr:col>18</xdr:col>
      <xdr:colOff>177800</xdr:colOff>
      <xdr:row>38</xdr:row>
      <xdr:rowOff>26005</xdr:rowOff>
    </xdr:to>
    <xdr:cxnSp macro="">
      <xdr:nvCxnSpPr>
        <xdr:cNvPr id="127" name="直線コネクタ 126"/>
        <xdr:cNvCxnSpPr/>
      </xdr:nvCxnSpPr>
      <xdr:spPr bwMode="auto">
        <a:xfrm>
          <a:off x="2908300" y="7492533"/>
          <a:ext cx="698500" cy="1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301492</xdr:rowOff>
    </xdr:from>
    <xdr:to>
      <xdr:col>29</xdr:col>
      <xdr:colOff>177800</xdr:colOff>
      <xdr:row>38</xdr:row>
      <xdr:rowOff>60192</xdr:rowOff>
    </xdr:to>
    <xdr:sp macro="" textlink="">
      <xdr:nvSpPr>
        <xdr:cNvPr id="137" name="楕円 136"/>
        <xdr:cNvSpPr/>
      </xdr:nvSpPr>
      <xdr:spPr bwMode="auto">
        <a:xfrm>
          <a:off x="5600700" y="7426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146569</xdr:rowOff>
    </xdr:from>
    <xdr:ext cx="762000" cy="259045"/>
    <xdr:sp macro="" textlink="">
      <xdr:nvSpPr>
        <xdr:cNvPr id="138" name="人口1人当たり決算額の推移該当値テキスト445"/>
        <xdr:cNvSpPr txBox="1"/>
      </xdr:nvSpPr>
      <xdr:spPr>
        <a:xfrm>
          <a:off x="5740400" y="727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316481</xdr:rowOff>
    </xdr:from>
    <xdr:to>
      <xdr:col>26</xdr:col>
      <xdr:colOff>101600</xdr:colOff>
      <xdr:row>38</xdr:row>
      <xdr:rowOff>75181</xdr:rowOff>
    </xdr:to>
    <xdr:sp macro="" textlink="">
      <xdr:nvSpPr>
        <xdr:cNvPr id="139" name="楕円 138"/>
        <xdr:cNvSpPr/>
      </xdr:nvSpPr>
      <xdr:spPr bwMode="auto">
        <a:xfrm>
          <a:off x="4953000" y="7441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85358</xdr:rowOff>
    </xdr:from>
    <xdr:ext cx="736600" cy="259045"/>
    <xdr:sp macro="" textlink="">
      <xdr:nvSpPr>
        <xdr:cNvPr id="140" name="テキスト ボックス 139"/>
        <xdr:cNvSpPr txBox="1"/>
      </xdr:nvSpPr>
      <xdr:spPr>
        <a:xfrm>
          <a:off x="4622800" y="721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325786</xdr:rowOff>
    </xdr:from>
    <xdr:to>
      <xdr:col>22</xdr:col>
      <xdr:colOff>165100</xdr:colOff>
      <xdr:row>38</xdr:row>
      <xdr:rowOff>84486</xdr:rowOff>
    </xdr:to>
    <xdr:sp macro="" textlink="">
      <xdr:nvSpPr>
        <xdr:cNvPr id="141" name="楕円 140"/>
        <xdr:cNvSpPr/>
      </xdr:nvSpPr>
      <xdr:spPr bwMode="auto">
        <a:xfrm>
          <a:off x="4254500" y="7450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94663</xdr:rowOff>
    </xdr:from>
    <xdr:ext cx="762000" cy="259045"/>
    <xdr:sp macro="" textlink="">
      <xdr:nvSpPr>
        <xdr:cNvPr id="142" name="テキスト ボックス 141"/>
        <xdr:cNvSpPr txBox="1"/>
      </xdr:nvSpPr>
      <xdr:spPr>
        <a:xfrm>
          <a:off x="3924300" y="721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318105</xdr:rowOff>
    </xdr:from>
    <xdr:to>
      <xdr:col>19</xdr:col>
      <xdr:colOff>38100</xdr:colOff>
      <xdr:row>38</xdr:row>
      <xdr:rowOff>76805</xdr:rowOff>
    </xdr:to>
    <xdr:sp macro="" textlink="">
      <xdr:nvSpPr>
        <xdr:cNvPr id="143" name="楕円 142"/>
        <xdr:cNvSpPr/>
      </xdr:nvSpPr>
      <xdr:spPr bwMode="auto">
        <a:xfrm>
          <a:off x="3556000" y="7442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86982</xdr:rowOff>
    </xdr:from>
    <xdr:ext cx="762000" cy="259045"/>
    <xdr:sp macro="" textlink="">
      <xdr:nvSpPr>
        <xdr:cNvPr id="144" name="テキスト ボックス 143"/>
        <xdr:cNvSpPr txBox="1"/>
      </xdr:nvSpPr>
      <xdr:spPr>
        <a:xfrm>
          <a:off x="3225800" y="7211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317033</xdr:rowOff>
    </xdr:from>
    <xdr:to>
      <xdr:col>15</xdr:col>
      <xdr:colOff>101600</xdr:colOff>
      <xdr:row>38</xdr:row>
      <xdr:rowOff>75733</xdr:rowOff>
    </xdr:to>
    <xdr:sp macro="" textlink="">
      <xdr:nvSpPr>
        <xdr:cNvPr id="145" name="楕円 144"/>
        <xdr:cNvSpPr/>
      </xdr:nvSpPr>
      <xdr:spPr bwMode="auto">
        <a:xfrm>
          <a:off x="2857500" y="7441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85910</xdr:rowOff>
    </xdr:from>
    <xdr:ext cx="762000" cy="259045"/>
    <xdr:sp macro="" textlink="">
      <xdr:nvSpPr>
        <xdr:cNvPr id="146" name="テキスト ボックス 145"/>
        <xdr:cNvSpPr txBox="1"/>
      </xdr:nvSpPr>
      <xdr:spPr>
        <a:xfrm>
          <a:off x="2527300" y="721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岡山県新見市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25,939
25,523
793.29
31,007,452
29,296,393
1,358,973
16,232,182
28,905,181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41119</xdr:rowOff>
    </xdr:from>
    <xdr:to>
      <xdr:col>24</xdr:col>
      <xdr:colOff>63500</xdr:colOff>
      <xdr:row>32</xdr:row>
      <xdr:rowOff>144000</xdr:rowOff>
    </xdr:to>
    <xdr:cxnSp macro="">
      <xdr:nvCxnSpPr>
        <xdr:cNvPr id="63" name="直線コネクタ 62"/>
        <xdr:cNvCxnSpPr/>
      </xdr:nvCxnSpPr>
      <xdr:spPr>
        <a:xfrm flipV="1">
          <a:off x="3797300" y="5356069"/>
          <a:ext cx="838200" cy="27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144000</xdr:rowOff>
    </xdr:from>
    <xdr:to>
      <xdr:col>19</xdr:col>
      <xdr:colOff>177800</xdr:colOff>
      <xdr:row>33</xdr:row>
      <xdr:rowOff>3182</xdr:rowOff>
    </xdr:to>
    <xdr:cxnSp macro="">
      <xdr:nvCxnSpPr>
        <xdr:cNvPr id="66" name="直線コネクタ 65"/>
        <xdr:cNvCxnSpPr/>
      </xdr:nvCxnSpPr>
      <xdr:spPr>
        <a:xfrm flipV="1">
          <a:off x="2908300" y="5630400"/>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3182</xdr:rowOff>
    </xdr:from>
    <xdr:to>
      <xdr:col>15</xdr:col>
      <xdr:colOff>50800</xdr:colOff>
      <xdr:row>33</xdr:row>
      <xdr:rowOff>61944</xdr:rowOff>
    </xdr:to>
    <xdr:cxnSp macro="">
      <xdr:nvCxnSpPr>
        <xdr:cNvPr id="69" name="直線コネクタ 68"/>
        <xdr:cNvCxnSpPr/>
      </xdr:nvCxnSpPr>
      <xdr:spPr>
        <a:xfrm flipV="1">
          <a:off x="2019300" y="5661032"/>
          <a:ext cx="889000" cy="5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61944</xdr:rowOff>
    </xdr:from>
    <xdr:to>
      <xdr:col>10</xdr:col>
      <xdr:colOff>114300</xdr:colOff>
      <xdr:row>33</xdr:row>
      <xdr:rowOff>156823</xdr:rowOff>
    </xdr:to>
    <xdr:cxnSp macro="">
      <xdr:nvCxnSpPr>
        <xdr:cNvPr id="72" name="直線コネクタ 71"/>
        <xdr:cNvCxnSpPr/>
      </xdr:nvCxnSpPr>
      <xdr:spPr>
        <a:xfrm flipV="1">
          <a:off x="1130300" y="5719794"/>
          <a:ext cx="889000" cy="9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161769</xdr:rowOff>
    </xdr:from>
    <xdr:to>
      <xdr:col>24</xdr:col>
      <xdr:colOff>114300</xdr:colOff>
      <xdr:row>31</xdr:row>
      <xdr:rowOff>91919</xdr:rowOff>
    </xdr:to>
    <xdr:sp macro="" textlink="">
      <xdr:nvSpPr>
        <xdr:cNvPr id="82" name="楕円 81"/>
        <xdr:cNvSpPr/>
      </xdr:nvSpPr>
      <xdr:spPr>
        <a:xfrm>
          <a:off x="4584700" y="530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13196</xdr:rowOff>
    </xdr:from>
    <xdr:ext cx="599010" cy="259045"/>
    <xdr:sp macro="" textlink="">
      <xdr:nvSpPr>
        <xdr:cNvPr id="83" name="人件費該当値テキスト"/>
        <xdr:cNvSpPr txBox="1"/>
      </xdr:nvSpPr>
      <xdr:spPr>
        <a:xfrm>
          <a:off x="4686300" y="5156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93200</xdr:rowOff>
    </xdr:from>
    <xdr:to>
      <xdr:col>20</xdr:col>
      <xdr:colOff>38100</xdr:colOff>
      <xdr:row>33</xdr:row>
      <xdr:rowOff>23350</xdr:rowOff>
    </xdr:to>
    <xdr:sp macro="" textlink="">
      <xdr:nvSpPr>
        <xdr:cNvPr id="84" name="楕円 83"/>
        <xdr:cNvSpPr/>
      </xdr:nvSpPr>
      <xdr:spPr>
        <a:xfrm>
          <a:off x="3746500" y="5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39877</xdr:rowOff>
    </xdr:from>
    <xdr:ext cx="599010" cy="259045"/>
    <xdr:sp macro="" textlink="">
      <xdr:nvSpPr>
        <xdr:cNvPr id="85" name="テキスト ボックス 84"/>
        <xdr:cNvSpPr txBox="1"/>
      </xdr:nvSpPr>
      <xdr:spPr>
        <a:xfrm>
          <a:off x="3497795" y="535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123832</xdr:rowOff>
    </xdr:from>
    <xdr:to>
      <xdr:col>15</xdr:col>
      <xdr:colOff>101600</xdr:colOff>
      <xdr:row>33</xdr:row>
      <xdr:rowOff>53982</xdr:rowOff>
    </xdr:to>
    <xdr:sp macro="" textlink="">
      <xdr:nvSpPr>
        <xdr:cNvPr id="86" name="楕円 85"/>
        <xdr:cNvSpPr/>
      </xdr:nvSpPr>
      <xdr:spPr>
        <a:xfrm>
          <a:off x="2857500" y="561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70509</xdr:rowOff>
    </xdr:from>
    <xdr:ext cx="599010" cy="259045"/>
    <xdr:sp macro="" textlink="">
      <xdr:nvSpPr>
        <xdr:cNvPr id="87" name="テキスト ボックス 86"/>
        <xdr:cNvSpPr txBox="1"/>
      </xdr:nvSpPr>
      <xdr:spPr>
        <a:xfrm>
          <a:off x="2608795" y="538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11144</xdr:rowOff>
    </xdr:from>
    <xdr:to>
      <xdr:col>10</xdr:col>
      <xdr:colOff>165100</xdr:colOff>
      <xdr:row>33</xdr:row>
      <xdr:rowOff>112744</xdr:rowOff>
    </xdr:to>
    <xdr:sp macro="" textlink="">
      <xdr:nvSpPr>
        <xdr:cNvPr id="88" name="楕円 87"/>
        <xdr:cNvSpPr/>
      </xdr:nvSpPr>
      <xdr:spPr>
        <a:xfrm>
          <a:off x="1968500" y="566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129271</xdr:rowOff>
    </xdr:from>
    <xdr:ext cx="599010" cy="259045"/>
    <xdr:sp macro="" textlink="">
      <xdr:nvSpPr>
        <xdr:cNvPr id="89" name="テキスト ボックス 88"/>
        <xdr:cNvSpPr txBox="1"/>
      </xdr:nvSpPr>
      <xdr:spPr>
        <a:xfrm>
          <a:off x="1719795" y="544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106023</xdr:rowOff>
    </xdr:from>
    <xdr:to>
      <xdr:col>6</xdr:col>
      <xdr:colOff>38100</xdr:colOff>
      <xdr:row>34</xdr:row>
      <xdr:rowOff>36173</xdr:rowOff>
    </xdr:to>
    <xdr:sp macro="" textlink="">
      <xdr:nvSpPr>
        <xdr:cNvPr id="90" name="楕円 89"/>
        <xdr:cNvSpPr/>
      </xdr:nvSpPr>
      <xdr:spPr>
        <a:xfrm>
          <a:off x="1079500" y="576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52700</xdr:rowOff>
    </xdr:from>
    <xdr:ext cx="599010" cy="259045"/>
    <xdr:sp macro="" textlink="">
      <xdr:nvSpPr>
        <xdr:cNvPr id="91" name="テキスト ボックス 90"/>
        <xdr:cNvSpPr txBox="1"/>
      </xdr:nvSpPr>
      <xdr:spPr>
        <a:xfrm>
          <a:off x="830795" y="553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107135</xdr:rowOff>
    </xdr:from>
    <xdr:to>
      <xdr:col>24</xdr:col>
      <xdr:colOff>63500</xdr:colOff>
      <xdr:row>58</xdr:row>
      <xdr:rowOff>108311</xdr:rowOff>
    </xdr:to>
    <xdr:cxnSp macro="">
      <xdr:nvCxnSpPr>
        <xdr:cNvPr id="118" name="直線コネクタ 117"/>
        <xdr:cNvCxnSpPr/>
      </xdr:nvCxnSpPr>
      <xdr:spPr>
        <a:xfrm flipV="1">
          <a:off x="3797300" y="10051235"/>
          <a:ext cx="8382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108311</xdr:rowOff>
    </xdr:from>
    <xdr:to>
      <xdr:col>19</xdr:col>
      <xdr:colOff>177800</xdr:colOff>
      <xdr:row>58</xdr:row>
      <xdr:rowOff>108569</xdr:rowOff>
    </xdr:to>
    <xdr:cxnSp macro="">
      <xdr:nvCxnSpPr>
        <xdr:cNvPr id="121" name="直線コネクタ 120"/>
        <xdr:cNvCxnSpPr/>
      </xdr:nvCxnSpPr>
      <xdr:spPr>
        <a:xfrm flipV="1">
          <a:off x="2908300" y="10052411"/>
          <a:ext cx="889000" cy="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108569</xdr:rowOff>
    </xdr:from>
    <xdr:to>
      <xdr:col>15</xdr:col>
      <xdr:colOff>50800</xdr:colOff>
      <xdr:row>58</xdr:row>
      <xdr:rowOff>110351</xdr:rowOff>
    </xdr:to>
    <xdr:cxnSp macro="">
      <xdr:nvCxnSpPr>
        <xdr:cNvPr id="124" name="直線コネクタ 123"/>
        <xdr:cNvCxnSpPr/>
      </xdr:nvCxnSpPr>
      <xdr:spPr>
        <a:xfrm flipV="1">
          <a:off x="2019300" y="10052669"/>
          <a:ext cx="889000" cy="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110351</xdr:rowOff>
    </xdr:from>
    <xdr:to>
      <xdr:col>10</xdr:col>
      <xdr:colOff>114300</xdr:colOff>
      <xdr:row>58</xdr:row>
      <xdr:rowOff>110475</xdr:rowOff>
    </xdr:to>
    <xdr:cxnSp macro="">
      <xdr:nvCxnSpPr>
        <xdr:cNvPr id="127" name="直線コネクタ 126"/>
        <xdr:cNvCxnSpPr/>
      </xdr:nvCxnSpPr>
      <xdr:spPr>
        <a:xfrm flipV="1">
          <a:off x="1130300" y="10054451"/>
          <a:ext cx="889000" cy="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56335</xdr:rowOff>
    </xdr:from>
    <xdr:to>
      <xdr:col>24</xdr:col>
      <xdr:colOff>114300</xdr:colOff>
      <xdr:row>58</xdr:row>
      <xdr:rowOff>157935</xdr:rowOff>
    </xdr:to>
    <xdr:sp macro="" textlink="">
      <xdr:nvSpPr>
        <xdr:cNvPr id="137" name="楕円 136"/>
        <xdr:cNvSpPr/>
      </xdr:nvSpPr>
      <xdr:spPr>
        <a:xfrm>
          <a:off x="4584700" y="1000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15712</xdr:rowOff>
    </xdr:from>
    <xdr:ext cx="599010" cy="259045"/>
    <xdr:sp macro="" textlink="">
      <xdr:nvSpPr>
        <xdr:cNvPr id="138" name="物件費該当値テキスト"/>
        <xdr:cNvSpPr txBox="1"/>
      </xdr:nvSpPr>
      <xdr:spPr>
        <a:xfrm>
          <a:off x="4686300" y="978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57511</xdr:rowOff>
    </xdr:from>
    <xdr:to>
      <xdr:col>20</xdr:col>
      <xdr:colOff>38100</xdr:colOff>
      <xdr:row>58</xdr:row>
      <xdr:rowOff>159111</xdr:rowOff>
    </xdr:to>
    <xdr:sp macro="" textlink="">
      <xdr:nvSpPr>
        <xdr:cNvPr id="139" name="楕円 138"/>
        <xdr:cNvSpPr/>
      </xdr:nvSpPr>
      <xdr:spPr>
        <a:xfrm>
          <a:off x="3746500" y="1000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4188</xdr:rowOff>
    </xdr:from>
    <xdr:ext cx="599010" cy="259045"/>
    <xdr:sp macro="" textlink="">
      <xdr:nvSpPr>
        <xdr:cNvPr id="140" name="テキスト ボックス 139"/>
        <xdr:cNvSpPr txBox="1"/>
      </xdr:nvSpPr>
      <xdr:spPr>
        <a:xfrm>
          <a:off x="3497795" y="9776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57769</xdr:rowOff>
    </xdr:from>
    <xdr:to>
      <xdr:col>15</xdr:col>
      <xdr:colOff>101600</xdr:colOff>
      <xdr:row>58</xdr:row>
      <xdr:rowOff>159369</xdr:rowOff>
    </xdr:to>
    <xdr:sp macro="" textlink="">
      <xdr:nvSpPr>
        <xdr:cNvPr id="141" name="楕円 140"/>
        <xdr:cNvSpPr/>
      </xdr:nvSpPr>
      <xdr:spPr>
        <a:xfrm>
          <a:off x="2857500" y="1000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4446</xdr:rowOff>
    </xdr:from>
    <xdr:ext cx="599010" cy="259045"/>
    <xdr:sp macro="" textlink="">
      <xdr:nvSpPr>
        <xdr:cNvPr id="142" name="テキスト ボックス 141"/>
        <xdr:cNvSpPr txBox="1"/>
      </xdr:nvSpPr>
      <xdr:spPr>
        <a:xfrm>
          <a:off x="2608795" y="977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59551</xdr:rowOff>
    </xdr:from>
    <xdr:to>
      <xdr:col>10</xdr:col>
      <xdr:colOff>165100</xdr:colOff>
      <xdr:row>58</xdr:row>
      <xdr:rowOff>161151</xdr:rowOff>
    </xdr:to>
    <xdr:sp macro="" textlink="">
      <xdr:nvSpPr>
        <xdr:cNvPr id="143" name="楕円 142"/>
        <xdr:cNvSpPr/>
      </xdr:nvSpPr>
      <xdr:spPr>
        <a:xfrm>
          <a:off x="1968500" y="1000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6228</xdr:rowOff>
    </xdr:from>
    <xdr:ext cx="599010" cy="259045"/>
    <xdr:sp macro="" textlink="">
      <xdr:nvSpPr>
        <xdr:cNvPr id="144" name="テキスト ボックス 143"/>
        <xdr:cNvSpPr txBox="1"/>
      </xdr:nvSpPr>
      <xdr:spPr>
        <a:xfrm>
          <a:off x="1719795" y="9778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59675</xdr:rowOff>
    </xdr:from>
    <xdr:to>
      <xdr:col>6</xdr:col>
      <xdr:colOff>38100</xdr:colOff>
      <xdr:row>58</xdr:row>
      <xdr:rowOff>161275</xdr:rowOff>
    </xdr:to>
    <xdr:sp macro="" textlink="">
      <xdr:nvSpPr>
        <xdr:cNvPr id="145" name="楕円 144"/>
        <xdr:cNvSpPr/>
      </xdr:nvSpPr>
      <xdr:spPr>
        <a:xfrm>
          <a:off x="1079500" y="1000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6352</xdr:rowOff>
    </xdr:from>
    <xdr:ext cx="599010" cy="259045"/>
    <xdr:sp macro="" textlink="">
      <xdr:nvSpPr>
        <xdr:cNvPr id="146" name="テキスト ボックス 145"/>
        <xdr:cNvSpPr txBox="1"/>
      </xdr:nvSpPr>
      <xdr:spPr>
        <a:xfrm>
          <a:off x="830795" y="9779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69710</xdr:rowOff>
    </xdr:from>
    <xdr:to>
      <xdr:col>24</xdr:col>
      <xdr:colOff>63500</xdr:colOff>
      <xdr:row>77</xdr:row>
      <xdr:rowOff>160401</xdr:rowOff>
    </xdr:to>
    <xdr:cxnSp macro="">
      <xdr:nvCxnSpPr>
        <xdr:cNvPr id="175" name="直線コネクタ 174"/>
        <xdr:cNvCxnSpPr/>
      </xdr:nvCxnSpPr>
      <xdr:spPr>
        <a:xfrm flipV="1">
          <a:off x="3797300" y="13271360"/>
          <a:ext cx="838200" cy="9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153688</xdr:rowOff>
    </xdr:from>
    <xdr:ext cx="534377" cy="259045"/>
    <xdr:sp macro="" textlink="">
      <xdr:nvSpPr>
        <xdr:cNvPr id="176" name="維持補修費平均値テキスト"/>
        <xdr:cNvSpPr txBox="1"/>
      </xdr:nvSpPr>
      <xdr:spPr>
        <a:xfrm>
          <a:off x="4686300" y="133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121589</xdr:rowOff>
    </xdr:from>
    <xdr:to>
      <xdr:col>19</xdr:col>
      <xdr:colOff>177800</xdr:colOff>
      <xdr:row>77</xdr:row>
      <xdr:rowOff>160401</xdr:rowOff>
    </xdr:to>
    <xdr:cxnSp macro="">
      <xdr:nvCxnSpPr>
        <xdr:cNvPr id="178" name="直線コネクタ 177"/>
        <xdr:cNvCxnSpPr/>
      </xdr:nvCxnSpPr>
      <xdr:spPr>
        <a:xfrm>
          <a:off x="2908300" y="13323239"/>
          <a:ext cx="889000" cy="3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128249</xdr:rowOff>
    </xdr:from>
    <xdr:ext cx="534377" cy="259045"/>
    <xdr:sp macro="" textlink="">
      <xdr:nvSpPr>
        <xdr:cNvPr id="180" name="テキスト ボックス 179"/>
        <xdr:cNvSpPr txBox="1"/>
      </xdr:nvSpPr>
      <xdr:spPr>
        <a:xfrm>
          <a:off x="3530111" y="135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121589</xdr:rowOff>
    </xdr:from>
    <xdr:to>
      <xdr:col>15</xdr:col>
      <xdr:colOff>50800</xdr:colOff>
      <xdr:row>77</xdr:row>
      <xdr:rowOff>163437</xdr:rowOff>
    </xdr:to>
    <xdr:cxnSp macro="">
      <xdr:nvCxnSpPr>
        <xdr:cNvPr id="181" name="直線コネクタ 180"/>
        <xdr:cNvCxnSpPr/>
      </xdr:nvCxnSpPr>
      <xdr:spPr>
        <a:xfrm flipV="1">
          <a:off x="2019300" y="13323239"/>
          <a:ext cx="889000" cy="4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121214</xdr:rowOff>
    </xdr:from>
    <xdr:ext cx="534377" cy="259045"/>
    <xdr:sp macro="" textlink="">
      <xdr:nvSpPr>
        <xdr:cNvPr id="183" name="テキスト ボックス 182"/>
        <xdr:cNvSpPr txBox="1"/>
      </xdr:nvSpPr>
      <xdr:spPr>
        <a:xfrm>
          <a:off x="2641111" y="134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163437</xdr:rowOff>
    </xdr:from>
    <xdr:to>
      <xdr:col>10</xdr:col>
      <xdr:colOff>114300</xdr:colOff>
      <xdr:row>78</xdr:row>
      <xdr:rowOff>26975</xdr:rowOff>
    </xdr:to>
    <xdr:cxnSp macro="">
      <xdr:nvCxnSpPr>
        <xdr:cNvPr id="184" name="直線コネクタ 183"/>
        <xdr:cNvCxnSpPr/>
      </xdr:nvCxnSpPr>
      <xdr:spPr>
        <a:xfrm flipV="1">
          <a:off x="1130300" y="13365087"/>
          <a:ext cx="889000" cy="3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119346</xdr:rowOff>
    </xdr:from>
    <xdr:ext cx="534377" cy="259045"/>
    <xdr:sp macro="" textlink="">
      <xdr:nvSpPr>
        <xdr:cNvPr id="186" name="テキスト ボックス 185"/>
        <xdr:cNvSpPr txBox="1"/>
      </xdr:nvSpPr>
      <xdr:spPr>
        <a:xfrm>
          <a:off x="1752111" y="134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137341</xdr:rowOff>
    </xdr:from>
    <xdr:ext cx="469744" cy="259045"/>
    <xdr:sp macro="" textlink="">
      <xdr:nvSpPr>
        <xdr:cNvPr id="188" name="テキスト ボックス 187"/>
        <xdr:cNvSpPr txBox="1"/>
      </xdr:nvSpPr>
      <xdr:spPr>
        <a:xfrm>
          <a:off x="895428" y="1351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18910</xdr:rowOff>
    </xdr:from>
    <xdr:to>
      <xdr:col>24</xdr:col>
      <xdr:colOff>114300</xdr:colOff>
      <xdr:row>77</xdr:row>
      <xdr:rowOff>120510</xdr:rowOff>
    </xdr:to>
    <xdr:sp macro="" textlink="">
      <xdr:nvSpPr>
        <xdr:cNvPr id="194" name="楕円 193"/>
        <xdr:cNvSpPr/>
      </xdr:nvSpPr>
      <xdr:spPr>
        <a:xfrm>
          <a:off x="4584700" y="132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41787</xdr:rowOff>
    </xdr:from>
    <xdr:ext cx="534377" cy="259045"/>
    <xdr:sp macro="" textlink="">
      <xdr:nvSpPr>
        <xdr:cNvPr id="195" name="維持補修費該当値テキスト"/>
        <xdr:cNvSpPr txBox="1"/>
      </xdr:nvSpPr>
      <xdr:spPr>
        <a:xfrm>
          <a:off x="4686300" y="1307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109601</xdr:rowOff>
    </xdr:from>
    <xdr:to>
      <xdr:col>20</xdr:col>
      <xdr:colOff>38100</xdr:colOff>
      <xdr:row>78</xdr:row>
      <xdr:rowOff>39751</xdr:rowOff>
    </xdr:to>
    <xdr:sp macro="" textlink="">
      <xdr:nvSpPr>
        <xdr:cNvPr id="196" name="楕円 195"/>
        <xdr:cNvSpPr/>
      </xdr:nvSpPr>
      <xdr:spPr>
        <a:xfrm>
          <a:off x="3746500" y="1331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56278</xdr:rowOff>
    </xdr:from>
    <xdr:ext cx="534377" cy="259045"/>
    <xdr:sp macro="" textlink="">
      <xdr:nvSpPr>
        <xdr:cNvPr id="197" name="テキスト ボックス 196"/>
        <xdr:cNvSpPr txBox="1"/>
      </xdr:nvSpPr>
      <xdr:spPr>
        <a:xfrm>
          <a:off x="3530111" y="1308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70789</xdr:rowOff>
    </xdr:from>
    <xdr:to>
      <xdr:col>15</xdr:col>
      <xdr:colOff>101600</xdr:colOff>
      <xdr:row>78</xdr:row>
      <xdr:rowOff>939</xdr:rowOff>
    </xdr:to>
    <xdr:sp macro="" textlink="">
      <xdr:nvSpPr>
        <xdr:cNvPr id="198" name="楕円 197"/>
        <xdr:cNvSpPr/>
      </xdr:nvSpPr>
      <xdr:spPr>
        <a:xfrm>
          <a:off x="2857500" y="1327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17466</xdr:rowOff>
    </xdr:from>
    <xdr:ext cx="534377" cy="259045"/>
    <xdr:sp macro="" textlink="">
      <xdr:nvSpPr>
        <xdr:cNvPr id="199" name="テキスト ボックス 198"/>
        <xdr:cNvSpPr txBox="1"/>
      </xdr:nvSpPr>
      <xdr:spPr>
        <a:xfrm>
          <a:off x="2641111" y="1304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112637</xdr:rowOff>
    </xdr:from>
    <xdr:to>
      <xdr:col>10</xdr:col>
      <xdr:colOff>165100</xdr:colOff>
      <xdr:row>78</xdr:row>
      <xdr:rowOff>42787</xdr:rowOff>
    </xdr:to>
    <xdr:sp macro="" textlink="">
      <xdr:nvSpPr>
        <xdr:cNvPr id="200" name="楕円 199"/>
        <xdr:cNvSpPr/>
      </xdr:nvSpPr>
      <xdr:spPr>
        <a:xfrm>
          <a:off x="1968500" y="1331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59314</xdr:rowOff>
    </xdr:from>
    <xdr:ext cx="534377" cy="259045"/>
    <xdr:sp macro="" textlink="">
      <xdr:nvSpPr>
        <xdr:cNvPr id="201" name="テキスト ボックス 200"/>
        <xdr:cNvSpPr txBox="1"/>
      </xdr:nvSpPr>
      <xdr:spPr>
        <a:xfrm>
          <a:off x="1752111" y="1308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147625</xdr:rowOff>
    </xdr:from>
    <xdr:to>
      <xdr:col>6</xdr:col>
      <xdr:colOff>38100</xdr:colOff>
      <xdr:row>78</xdr:row>
      <xdr:rowOff>77775</xdr:rowOff>
    </xdr:to>
    <xdr:sp macro="" textlink="">
      <xdr:nvSpPr>
        <xdr:cNvPr id="202" name="楕円 201"/>
        <xdr:cNvSpPr/>
      </xdr:nvSpPr>
      <xdr:spPr>
        <a:xfrm>
          <a:off x="1079500" y="133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94302</xdr:rowOff>
    </xdr:from>
    <xdr:ext cx="534377" cy="259045"/>
    <xdr:sp macro="" textlink="">
      <xdr:nvSpPr>
        <xdr:cNvPr id="203" name="テキスト ボックス 202"/>
        <xdr:cNvSpPr txBox="1"/>
      </xdr:nvSpPr>
      <xdr:spPr>
        <a:xfrm>
          <a:off x="863111" y="1312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90567</xdr:rowOff>
    </xdr:from>
    <xdr:to>
      <xdr:col>24</xdr:col>
      <xdr:colOff>63500</xdr:colOff>
      <xdr:row>98</xdr:row>
      <xdr:rowOff>9520</xdr:rowOff>
    </xdr:to>
    <xdr:cxnSp macro="">
      <xdr:nvCxnSpPr>
        <xdr:cNvPr id="233" name="直線コネクタ 232"/>
        <xdr:cNvCxnSpPr/>
      </xdr:nvCxnSpPr>
      <xdr:spPr>
        <a:xfrm flipV="1">
          <a:off x="3797300" y="16721217"/>
          <a:ext cx="838200" cy="9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143822</xdr:rowOff>
    </xdr:from>
    <xdr:to>
      <xdr:col>19</xdr:col>
      <xdr:colOff>177800</xdr:colOff>
      <xdr:row>98</xdr:row>
      <xdr:rowOff>9520</xdr:rowOff>
    </xdr:to>
    <xdr:cxnSp macro="">
      <xdr:nvCxnSpPr>
        <xdr:cNvPr id="236" name="直線コネクタ 235"/>
        <xdr:cNvCxnSpPr/>
      </xdr:nvCxnSpPr>
      <xdr:spPr>
        <a:xfrm>
          <a:off x="2908300" y="16774472"/>
          <a:ext cx="8890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143822</xdr:rowOff>
    </xdr:from>
    <xdr:to>
      <xdr:col>15</xdr:col>
      <xdr:colOff>50800</xdr:colOff>
      <xdr:row>98</xdr:row>
      <xdr:rowOff>73216</xdr:rowOff>
    </xdr:to>
    <xdr:cxnSp macro="">
      <xdr:nvCxnSpPr>
        <xdr:cNvPr id="239" name="直線コネクタ 238"/>
        <xdr:cNvCxnSpPr/>
      </xdr:nvCxnSpPr>
      <xdr:spPr>
        <a:xfrm flipV="1">
          <a:off x="2019300" y="16774472"/>
          <a:ext cx="889000" cy="10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46050</xdr:rowOff>
    </xdr:from>
    <xdr:to>
      <xdr:col>10</xdr:col>
      <xdr:colOff>114300</xdr:colOff>
      <xdr:row>98</xdr:row>
      <xdr:rowOff>73216</xdr:rowOff>
    </xdr:to>
    <xdr:cxnSp macro="">
      <xdr:nvCxnSpPr>
        <xdr:cNvPr id="242" name="直線コネクタ 241"/>
        <xdr:cNvCxnSpPr/>
      </xdr:nvCxnSpPr>
      <xdr:spPr>
        <a:xfrm>
          <a:off x="1130300" y="16848150"/>
          <a:ext cx="889000" cy="2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39767</xdr:rowOff>
    </xdr:from>
    <xdr:to>
      <xdr:col>24</xdr:col>
      <xdr:colOff>114300</xdr:colOff>
      <xdr:row>97</xdr:row>
      <xdr:rowOff>141367</xdr:rowOff>
    </xdr:to>
    <xdr:sp macro="" textlink="">
      <xdr:nvSpPr>
        <xdr:cNvPr id="252" name="楕円 251"/>
        <xdr:cNvSpPr/>
      </xdr:nvSpPr>
      <xdr:spPr>
        <a:xfrm>
          <a:off x="4584700" y="1667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126144</xdr:rowOff>
    </xdr:from>
    <xdr:ext cx="534377" cy="259045"/>
    <xdr:sp macro="" textlink="">
      <xdr:nvSpPr>
        <xdr:cNvPr id="253" name="扶助費該当値テキスト"/>
        <xdr:cNvSpPr txBox="1"/>
      </xdr:nvSpPr>
      <xdr:spPr>
        <a:xfrm>
          <a:off x="4686300" y="1658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130170</xdr:rowOff>
    </xdr:from>
    <xdr:to>
      <xdr:col>20</xdr:col>
      <xdr:colOff>38100</xdr:colOff>
      <xdr:row>98</xdr:row>
      <xdr:rowOff>60320</xdr:rowOff>
    </xdr:to>
    <xdr:sp macro="" textlink="">
      <xdr:nvSpPr>
        <xdr:cNvPr id="254" name="楕円 253"/>
        <xdr:cNvSpPr/>
      </xdr:nvSpPr>
      <xdr:spPr>
        <a:xfrm>
          <a:off x="3746500" y="167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51447</xdr:rowOff>
    </xdr:from>
    <xdr:ext cx="534377" cy="259045"/>
    <xdr:sp macro="" textlink="">
      <xdr:nvSpPr>
        <xdr:cNvPr id="255" name="テキスト ボックス 254"/>
        <xdr:cNvSpPr txBox="1"/>
      </xdr:nvSpPr>
      <xdr:spPr>
        <a:xfrm>
          <a:off x="3530111" y="168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93022</xdr:rowOff>
    </xdr:from>
    <xdr:to>
      <xdr:col>15</xdr:col>
      <xdr:colOff>101600</xdr:colOff>
      <xdr:row>98</xdr:row>
      <xdr:rowOff>23172</xdr:rowOff>
    </xdr:to>
    <xdr:sp macro="" textlink="">
      <xdr:nvSpPr>
        <xdr:cNvPr id="256" name="楕円 255"/>
        <xdr:cNvSpPr/>
      </xdr:nvSpPr>
      <xdr:spPr>
        <a:xfrm>
          <a:off x="2857500" y="1672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14299</xdr:rowOff>
    </xdr:from>
    <xdr:ext cx="534377" cy="259045"/>
    <xdr:sp macro="" textlink="">
      <xdr:nvSpPr>
        <xdr:cNvPr id="257" name="テキスト ボックス 256"/>
        <xdr:cNvSpPr txBox="1"/>
      </xdr:nvSpPr>
      <xdr:spPr>
        <a:xfrm>
          <a:off x="2641111" y="1681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22416</xdr:rowOff>
    </xdr:from>
    <xdr:to>
      <xdr:col>10</xdr:col>
      <xdr:colOff>165100</xdr:colOff>
      <xdr:row>98</xdr:row>
      <xdr:rowOff>124016</xdr:rowOff>
    </xdr:to>
    <xdr:sp macro="" textlink="">
      <xdr:nvSpPr>
        <xdr:cNvPr id="258" name="楕円 257"/>
        <xdr:cNvSpPr/>
      </xdr:nvSpPr>
      <xdr:spPr>
        <a:xfrm>
          <a:off x="1968500" y="1682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115143</xdr:rowOff>
    </xdr:from>
    <xdr:ext cx="534377" cy="259045"/>
    <xdr:sp macro="" textlink="">
      <xdr:nvSpPr>
        <xdr:cNvPr id="259" name="テキスト ボックス 258"/>
        <xdr:cNvSpPr txBox="1"/>
      </xdr:nvSpPr>
      <xdr:spPr>
        <a:xfrm>
          <a:off x="1752111" y="1691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166700</xdr:rowOff>
    </xdr:from>
    <xdr:to>
      <xdr:col>6</xdr:col>
      <xdr:colOff>38100</xdr:colOff>
      <xdr:row>98</xdr:row>
      <xdr:rowOff>96850</xdr:rowOff>
    </xdr:to>
    <xdr:sp macro="" textlink="">
      <xdr:nvSpPr>
        <xdr:cNvPr id="260" name="楕円 259"/>
        <xdr:cNvSpPr/>
      </xdr:nvSpPr>
      <xdr:spPr>
        <a:xfrm>
          <a:off x="1079500" y="1679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87977</xdr:rowOff>
    </xdr:from>
    <xdr:ext cx="534377" cy="259045"/>
    <xdr:sp macro="" textlink="">
      <xdr:nvSpPr>
        <xdr:cNvPr id="261" name="テキスト ボックス 260"/>
        <xdr:cNvSpPr txBox="1"/>
      </xdr:nvSpPr>
      <xdr:spPr>
        <a:xfrm>
          <a:off x="863111" y="1689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7814</xdr:rowOff>
    </xdr:from>
    <xdr:to>
      <xdr:col>55</xdr:col>
      <xdr:colOff>0</xdr:colOff>
      <xdr:row>36</xdr:row>
      <xdr:rowOff>44838</xdr:rowOff>
    </xdr:to>
    <xdr:cxnSp macro="">
      <xdr:nvCxnSpPr>
        <xdr:cNvPr id="292" name="直線コネクタ 291"/>
        <xdr:cNvCxnSpPr/>
      </xdr:nvCxnSpPr>
      <xdr:spPr>
        <a:xfrm flipV="1">
          <a:off x="9639300" y="6180014"/>
          <a:ext cx="838200" cy="3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44838</xdr:rowOff>
    </xdr:from>
    <xdr:to>
      <xdr:col>50</xdr:col>
      <xdr:colOff>114300</xdr:colOff>
      <xdr:row>36</xdr:row>
      <xdr:rowOff>142535</xdr:rowOff>
    </xdr:to>
    <xdr:cxnSp macro="">
      <xdr:nvCxnSpPr>
        <xdr:cNvPr id="295" name="直線コネクタ 294"/>
        <xdr:cNvCxnSpPr/>
      </xdr:nvCxnSpPr>
      <xdr:spPr>
        <a:xfrm flipV="1">
          <a:off x="8750300" y="6217038"/>
          <a:ext cx="889000" cy="9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34684</xdr:rowOff>
    </xdr:from>
    <xdr:to>
      <xdr:col>45</xdr:col>
      <xdr:colOff>177800</xdr:colOff>
      <xdr:row>36</xdr:row>
      <xdr:rowOff>142535</xdr:rowOff>
    </xdr:to>
    <xdr:cxnSp macro="">
      <xdr:nvCxnSpPr>
        <xdr:cNvPr id="298" name="直線コネクタ 297"/>
        <xdr:cNvCxnSpPr/>
      </xdr:nvCxnSpPr>
      <xdr:spPr>
        <a:xfrm>
          <a:off x="7861300" y="6206884"/>
          <a:ext cx="889000" cy="10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2426</xdr:rowOff>
    </xdr:from>
    <xdr:to>
      <xdr:col>41</xdr:col>
      <xdr:colOff>50800</xdr:colOff>
      <xdr:row>36</xdr:row>
      <xdr:rowOff>34684</xdr:rowOff>
    </xdr:to>
    <xdr:cxnSp macro="">
      <xdr:nvCxnSpPr>
        <xdr:cNvPr id="301" name="直線コネクタ 300"/>
        <xdr:cNvCxnSpPr/>
      </xdr:nvCxnSpPr>
      <xdr:spPr>
        <a:xfrm>
          <a:off x="6972300" y="6003176"/>
          <a:ext cx="889000" cy="20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128464</xdr:rowOff>
    </xdr:from>
    <xdr:to>
      <xdr:col>55</xdr:col>
      <xdr:colOff>50800</xdr:colOff>
      <xdr:row>36</xdr:row>
      <xdr:rowOff>58614</xdr:rowOff>
    </xdr:to>
    <xdr:sp macro="" textlink="">
      <xdr:nvSpPr>
        <xdr:cNvPr id="311" name="楕円 310"/>
        <xdr:cNvSpPr/>
      </xdr:nvSpPr>
      <xdr:spPr>
        <a:xfrm>
          <a:off x="10426700" y="612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151341</xdr:rowOff>
    </xdr:from>
    <xdr:ext cx="599010" cy="259045"/>
    <xdr:sp macro="" textlink="">
      <xdr:nvSpPr>
        <xdr:cNvPr id="312" name="補助費等該当値テキスト"/>
        <xdr:cNvSpPr txBox="1"/>
      </xdr:nvSpPr>
      <xdr:spPr>
        <a:xfrm>
          <a:off x="10528300" y="598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165488</xdr:rowOff>
    </xdr:from>
    <xdr:to>
      <xdr:col>50</xdr:col>
      <xdr:colOff>165100</xdr:colOff>
      <xdr:row>36</xdr:row>
      <xdr:rowOff>95638</xdr:rowOff>
    </xdr:to>
    <xdr:sp macro="" textlink="">
      <xdr:nvSpPr>
        <xdr:cNvPr id="313" name="楕円 312"/>
        <xdr:cNvSpPr/>
      </xdr:nvSpPr>
      <xdr:spPr>
        <a:xfrm>
          <a:off x="9588500" y="616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112165</xdr:rowOff>
    </xdr:from>
    <xdr:ext cx="599010" cy="259045"/>
    <xdr:sp macro="" textlink="">
      <xdr:nvSpPr>
        <xdr:cNvPr id="314" name="テキスト ボックス 313"/>
        <xdr:cNvSpPr txBox="1"/>
      </xdr:nvSpPr>
      <xdr:spPr>
        <a:xfrm>
          <a:off x="9339795" y="594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91735</xdr:rowOff>
    </xdr:from>
    <xdr:to>
      <xdr:col>46</xdr:col>
      <xdr:colOff>38100</xdr:colOff>
      <xdr:row>37</xdr:row>
      <xdr:rowOff>21885</xdr:rowOff>
    </xdr:to>
    <xdr:sp macro="" textlink="">
      <xdr:nvSpPr>
        <xdr:cNvPr id="315" name="楕円 314"/>
        <xdr:cNvSpPr/>
      </xdr:nvSpPr>
      <xdr:spPr>
        <a:xfrm>
          <a:off x="8699500" y="626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38412</xdr:rowOff>
    </xdr:from>
    <xdr:ext cx="599010" cy="259045"/>
    <xdr:sp macro="" textlink="">
      <xdr:nvSpPr>
        <xdr:cNvPr id="316" name="テキスト ボックス 315"/>
        <xdr:cNvSpPr txBox="1"/>
      </xdr:nvSpPr>
      <xdr:spPr>
        <a:xfrm>
          <a:off x="8450795" y="603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155334</xdr:rowOff>
    </xdr:from>
    <xdr:to>
      <xdr:col>41</xdr:col>
      <xdr:colOff>101600</xdr:colOff>
      <xdr:row>36</xdr:row>
      <xdr:rowOff>85484</xdr:rowOff>
    </xdr:to>
    <xdr:sp macro="" textlink="">
      <xdr:nvSpPr>
        <xdr:cNvPr id="317" name="楕円 316"/>
        <xdr:cNvSpPr/>
      </xdr:nvSpPr>
      <xdr:spPr>
        <a:xfrm>
          <a:off x="7810500" y="615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102011</xdr:rowOff>
    </xdr:from>
    <xdr:ext cx="599010" cy="259045"/>
    <xdr:sp macro="" textlink="">
      <xdr:nvSpPr>
        <xdr:cNvPr id="318" name="テキスト ボックス 317"/>
        <xdr:cNvSpPr txBox="1"/>
      </xdr:nvSpPr>
      <xdr:spPr>
        <a:xfrm>
          <a:off x="7561795" y="5931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123076</xdr:rowOff>
    </xdr:from>
    <xdr:to>
      <xdr:col>36</xdr:col>
      <xdr:colOff>165100</xdr:colOff>
      <xdr:row>35</xdr:row>
      <xdr:rowOff>53226</xdr:rowOff>
    </xdr:to>
    <xdr:sp macro="" textlink="">
      <xdr:nvSpPr>
        <xdr:cNvPr id="319" name="楕円 318"/>
        <xdr:cNvSpPr/>
      </xdr:nvSpPr>
      <xdr:spPr>
        <a:xfrm>
          <a:off x="6921500" y="595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69753</xdr:rowOff>
    </xdr:from>
    <xdr:ext cx="599010" cy="259045"/>
    <xdr:sp macro="" textlink="">
      <xdr:nvSpPr>
        <xdr:cNvPr id="320" name="テキスト ボックス 319"/>
        <xdr:cNvSpPr txBox="1"/>
      </xdr:nvSpPr>
      <xdr:spPr>
        <a:xfrm>
          <a:off x="6672795" y="572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84406</xdr:rowOff>
    </xdr:from>
    <xdr:to>
      <xdr:col>55</xdr:col>
      <xdr:colOff>0</xdr:colOff>
      <xdr:row>54</xdr:row>
      <xdr:rowOff>165308</xdr:rowOff>
    </xdr:to>
    <xdr:cxnSp macro="">
      <xdr:nvCxnSpPr>
        <xdr:cNvPr id="347" name="直線コネクタ 346"/>
        <xdr:cNvCxnSpPr/>
      </xdr:nvCxnSpPr>
      <xdr:spPr>
        <a:xfrm>
          <a:off x="9639300" y="9342706"/>
          <a:ext cx="838200" cy="8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84406</xdr:rowOff>
    </xdr:from>
    <xdr:to>
      <xdr:col>50</xdr:col>
      <xdr:colOff>114300</xdr:colOff>
      <xdr:row>55</xdr:row>
      <xdr:rowOff>6824</xdr:rowOff>
    </xdr:to>
    <xdr:cxnSp macro="">
      <xdr:nvCxnSpPr>
        <xdr:cNvPr id="350" name="直線コネクタ 349"/>
        <xdr:cNvCxnSpPr/>
      </xdr:nvCxnSpPr>
      <xdr:spPr>
        <a:xfrm flipV="1">
          <a:off x="8750300" y="9342706"/>
          <a:ext cx="889000" cy="9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6824</xdr:rowOff>
    </xdr:from>
    <xdr:to>
      <xdr:col>45</xdr:col>
      <xdr:colOff>177800</xdr:colOff>
      <xdr:row>56</xdr:row>
      <xdr:rowOff>26310</xdr:rowOff>
    </xdr:to>
    <xdr:cxnSp macro="">
      <xdr:nvCxnSpPr>
        <xdr:cNvPr id="353" name="直線コネクタ 352"/>
        <xdr:cNvCxnSpPr/>
      </xdr:nvCxnSpPr>
      <xdr:spPr>
        <a:xfrm flipV="1">
          <a:off x="7861300" y="9436574"/>
          <a:ext cx="889000" cy="19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116721</xdr:rowOff>
    </xdr:from>
    <xdr:to>
      <xdr:col>41</xdr:col>
      <xdr:colOff>50800</xdr:colOff>
      <xdr:row>56</xdr:row>
      <xdr:rowOff>26310</xdr:rowOff>
    </xdr:to>
    <xdr:cxnSp macro="">
      <xdr:nvCxnSpPr>
        <xdr:cNvPr id="356" name="直線コネクタ 355"/>
        <xdr:cNvCxnSpPr/>
      </xdr:nvCxnSpPr>
      <xdr:spPr>
        <a:xfrm>
          <a:off x="6972300" y="9375021"/>
          <a:ext cx="889000" cy="25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114508</xdr:rowOff>
    </xdr:from>
    <xdr:to>
      <xdr:col>55</xdr:col>
      <xdr:colOff>50800</xdr:colOff>
      <xdr:row>55</xdr:row>
      <xdr:rowOff>44658</xdr:rowOff>
    </xdr:to>
    <xdr:sp macro="" textlink="">
      <xdr:nvSpPr>
        <xdr:cNvPr id="366" name="楕円 365"/>
        <xdr:cNvSpPr/>
      </xdr:nvSpPr>
      <xdr:spPr>
        <a:xfrm>
          <a:off x="10426700" y="93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137385</xdr:rowOff>
    </xdr:from>
    <xdr:ext cx="599010" cy="259045"/>
    <xdr:sp macro="" textlink="">
      <xdr:nvSpPr>
        <xdr:cNvPr id="367" name="普通建設事業費該当値テキスト"/>
        <xdr:cNvSpPr txBox="1"/>
      </xdr:nvSpPr>
      <xdr:spPr>
        <a:xfrm>
          <a:off x="10528300" y="922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33606</xdr:rowOff>
    </xdr:from>
    <xdr:to>
      <xdr:col>50</xdr:col>
      <xdr:colOff>165100</xdr:colOff>
      <xdr:row>54</xdr:row>
      <xdr:rowOff>135206</xdr:rowOff>
    </xdr:to>
    <xdr:sp macro="" textlink="">
      <xdr:nvSpPr>
        <xdr:cNvPr id="368" name="楕円 367"/>
        <xdr:cNvSpPr/>
      </xdr:nvSpPr>
      <xdr:spPr>
        <a:xfrm>
          <a:off x="9588500" y="929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151733</xdr:rowOff>
    </xdr:from>
    <xdr:ext cx="599010" cy="259045"/>
    <xdr:sp macro="" textlink="">
      <xdr:nvSpPr>
        <xdr:cNvPr id="369" name="テキスト ボックス 368"/>
        <xdr:cNvSpPr txBox="1"/>
      </xdr:nvSpPr>
      <xdr:spPr>
        <a:xfrm>
          <a:off x="9339795" y="906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127474</xdr:rowOff>
    </xdr:from>
    <xdr:to>
      <xdr:col>46</xdr:col>
      <xdr:colOff>38100</xdr:colOff>
      <xdr:row>55</xdr:row>
      <xdr:rowOff>57624</xdr:rowOff>
    </xdr:to>
    <xdr:sp macro="" textlink="">
      <xdr:nvSpPr>
        <xdr:cNvPr id="370" name="楕円 369"/>
        <xdr:cNvSpPr/>
      </xdr:nvSpPr>
      <xdr:spPr>
        <a:xfrm>
          <a:off x="8699500" y="93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74151</xdr:rowOff>
    </xdr:from>
    <xdr:ext cx="599010" cy="259045"/>
    <xdr:sp macro="" textlink="">
      <xdr:nvSpPr>
        <xdr:cNvPr id="371" name="テキスト ボックス 370"/>
        <xdr:cNvSpPr txBox="1"/>
      </xdr:nvSpPr>
      <xdr:spPr>
        <a:xfrm>
          <a:off x="8450795" y="9161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146960</xdr:rowOff>
    </xdr:from>
    <xdr:to>
      <xdr:col>41</xdr:col>
      <xdr:colOff>101600</xdr:colOff>
      <xdr:row>56</xdr:row>
      <xdr:rowOff>77110</xdr:rowOff>
    </xdr:to>
    <xdr:sp macro="" textlink="">
      <xdr:nvSpPr>
        <xdr:cNvPr id="372" name="楕円 371"/>
        <xdr:cNvSpPr/>
      </xdr:nvSpPr>
      <xdr:spPr>
        <a:xfrm>
          <a:off x="7810500" y="957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93637</xdr:rowOff>
    </xdr:from>
    <xdr:ext cx="534377" cy="259045"/>
    <xdr:sp macro="" textlink="">
      <xdr:nvSpPr>
        <xdr:cNvPr id="373" name="テキスト ボックス 372"/>
        <xdr:cNvSpPr txBox="1"/>
      </xdr:nvSpPr>
      <xdr:spPr>
        <a:xfrm>
          <a:off x="7594111" y="935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65921</xdr:rowOff>
    </xdr:from>
    <xdr:to>
      <xdr:col>36</xdr:col>
      <xdr:colOff>165100</xdr:colOff>
      <xdr:row>54</xdr:row>
      <xdr:rowOff>167521</xdr:rowOff>
    </xdr:to>
    <xdr:sp macro="" textlink="">
      <xdr:nvSpPr>
        <xdr:cNvPr id="374" name="楕円 373"/>
        <xdr:cNvSpPr/>
      </xdr:nvSpPr>
      <xdr:spPr>
        <a:xfrm>
          <a:off x="6921500" y="932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12598</xdr:rowOff>
    </xdr:from>
    <xdr:ext cx="599010" cy="259045"/>
    <xdr:sp macro="" textlink="">
      <xdr:nvSpPr>
        <xdr:cNvPr id="375" name="テキスト ボックス 374"/>
        <xdr:cNvSpPr txBox="1"/>
      </xdr:nvSpPr>
      <xdr:spPr>
        <a:xfrm>
          <a:off x="6672795" y="909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130305</xdr:rowOff>
    </xdr:from>
    <xdr:to>
      <xdr:col>55</xdr:col>
      <xdr:colOff>0</xdr:colOff>
      <xdr:row>78</xdr:row>
      <xdr:rowOff>113117</xdr:rowOff>
    </xdr:to>
    <xdr:cxnSp macro="">
      <xdr:nvCxnSpPr>
        <xdr:cNvPr id="406" name="直線コネクタ 405"/>
        <xdr:cNvCxnSpPr/>
      </xdr:nvCxnSpPr>
      <xdr:spPr>
        <a:xfrm>
          <a:off x="9639300" y="13331955"/>
          <a:ext cx="838200" cy="15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130305</xdr:rowOff>
    </xdr:from>
    <xdr:to>
      <xdr:col>50</xdr:col>
      <xdr:colOff>114300</xdr:colOff>
      <xdr:row>78</xdr:row>
      <xdr:rowOff>31017</xdr:rowOff>
    </xdr:to>
    <xdr:cxnSp macro="">
      <xdr:nvCxnSpPr>
        <xdr:cNvPr id="409" name="直線コネクタ 408"/>
        <xdr:cNvCxnSpPr/>
      </xdr:nvCxnSpPr>
      <xdr:spPr>
        <a:xfrm flipV="1">
          <a:off x="8750300" y="13331955"/>
          <a:ext cx="889000" cy="7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1" name="テキスト ボックス 410"/>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31017</xdr:rowOff>
    </xdr:from>
    <xdr:to>
      <xdr:col>45</xdr:col>
      <xdr:colOff>177800</xdr:colOff>
      <xdr:row>79</xdr:row>
      <xdr:rowOff>71762</xdr:rowOff>
    </xdr:to>
    <xdr:cxnSp macro="">
      <xdr:nvCxnSpPr>
        <xdr:cNvPr id="412" name="直線コネクタ 411"/>
        <xdr:cNvCxnSpPr/>
      </xdr:nvCxnSpPr>
      <xdr:spPr>
        <a:xfrm flipV="1">
          <a:off x="7861300" y="13404117"/>
          <a:ext cx="889000" cy="21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115077</xdr:rowOff>
    </xdr:from>
    <xdr:to>
      <xdr:col>41</xdr:col>
      <xdr:colOff>50800</xdr:colOff>
      <xdr:row>79</xdr:row>
      <xdr:rowOff>71762</xdr:rowOff>
    </xdr:to>
    <xdr:cxnSp macro="">
      <xdr:nvCxnSpPr>
        <xdr:cNvPr id="415" name="直線コネクタ 414"/>
        <xdr:cNvCxnSpPr/>
      </xdr:nvCxnSpPr>
      <xdr:spPr>
        <a:xfrm>
          <a:off x="6972300" y="12802377"/>
          <a:ext cx="889000" cy="81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20931</xdr:rowOff>
    </xdr:from>
    <xdr:ext cx="534377" cy="259045"/>
    <xdr:sp macro="" textlink="">
      <xdr:nvSpPr>
        <xdr:cNvPr id="419" name="テキスト ボックス 418"/>
        <xdr:cNvSpPr txBox="1"/>
      </xdr:nvSpPr>
      <xdr:spPr>
        <a:xfrm>
          <a:off x="6705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62317</xdr:rowOff>
    </xdr:from>
    <xdr:to>
      <xdr:col>55</xdr:col>
      <xdr:colOff>50800</xdr:colOff>
      <xdr:row>78</xdr:row>
      <xdr:rowOff>163917</xdr:rowOff>
    </xdr:to>
    <xdr:sp macro="" textlink="">
      <xdr:nvSpPr>
        <xdr:cNvPr id="425" name="楕円 424"/>
        <xdr:cNvSpPr/>
      </xdr:nvSpPr>
      <xdr:spPr>
        <a:xfrm>
          <a:off x="10426700" y="1343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40744</xdr:rowOff>
    </xdr:from>
    <xdr:ext cx="534377" cy="259045"/>
    <xdr:sp macro="" textlink="">
      <xdr:nvSpPr>
        <xdr:cNvPr id="426" name="普通建設事業費 （ うち新規整備　）該当値テキスト"/>
        <xdr:cNvSpPr txBox="1"/>
      </xdr:nvSpPr>
      <xdr:spPr>
        <a:xfrm>
          <a:off x="10528300" y="1341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79505</xdr:rowOff>
    </xdr:from>
    <xdr:to>
      <xdr:col>50</xdr:col>
      <xdr:colOff>165100</xdr:colOff>
      <xdr:row>78</xdr:row>
      <xdr:rowOff>9655</xdr:rowOff>
    </xdr:to>
    <xdr:sp macro="" textlink="">
      <xdr:nvSpPr>
        <xdr:cNvPr id="427" name="楕円 426"/>
        <xdr:cNvSpPr/>
      </xdr:nvSpPr>
      <xdr:spPr>
        <a:xfrm>
          <a:off x="9588500" y="1328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26182</xdr:rowOff>
    </xdr:from>
    <xdr:ext cx="534377" cy="259045"/>
    <xdr:sp macro="" textlink="">
      <xdr:nvSpPr>
        <xdr:cNvPr id="428" name="テキスト ボックス 427"/>
        <xdr:cNvSpPr txBox="1"/>
      </xdr:nvSpPr>
      <xdr:spPr>
        <a:xfrm>
          <a:off x="9372111" y="1305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151667</xdr:rowOff>
    </xdr:from>
    <xdr:to>
      <xdr:col>46</xdr:col>
      <xdr:colOff>38100</xdr:colOff>
      <xdr:row>78</xdr:row>
      <xdr:rowOff>81817</xdr:rowOff>
    </xdr:to>
    <xdr:sp macro="" textlink="">
      <xdr:nvSpPr>
        <xdr:cNvPr id="429" name="楕円 428"/>
        <xdr:cNvSpPr/>
      </xdr:nvSpPr>
      <xdr:spPr>
        <a:xfrm>
          <a:off x="8699500" y="1335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98344</xdr:rowOff>
    </xdr:from>
    <xdr:ext cx="534377" cy="259045"/>
    <xdr:sp macro="" textlink="">
      <xdr:nvSpPr>
        <xdr:cNvPr id="430" name="テキスト ボックス 429"/>
        <xdr:cNvSpPr txBox="1"/>
      </xdr:nvSpPr>
      <xdr:spPr>
        <a:xfrm>
          <a:off x="8483111" y="1312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20962</xdr:rowOff>
    </xdr:from>
    <xdr:to>
      <xdr:col>41</xdr:col>
      <xdr:colOff>101600</xdr:colOff>
      <xdr:row>79</xdr:row>
      <xdr:rowOff>122562</xdr:rowOff>
    </xdr:to>
    <xdr:sp macro="" textlink="">
      <xdr:nvSpPr>
        <xdr:cNvPr id="431" name="楕円 430"/>
        <xdr:cNvSpPr/>
      </xdr:nvSpPr>
      <xdr:spPr>
        <a:xfrm>
          <a:off x="7810500" y="1356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113689</xdr:rowOff>
    </xdr:from>
    <xdr:ext cx="469744" cy="259045"/>
    <xdr:sp macro="" textlink="">
      <xdr:nvSpPr>
        <xdr:cNvPr id="432" name="テキスト ボックス 431"/>
        <xdr:cNvSpPr txBox="1"/>
      </xdr:nvSpPr>
      <xdr:spPr>
        <a:xfrm>
          <a:off x="7626428" y="1365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64277</xdr:rowOff>
    </xdr:from>
    <xdr:to>
      <xdr:col>36</xdr:col>
      <xdr:colOff>165100</xdr:colOff>
      <xdr:row>74</xdr:row>
      <xdr:rowOff>165877</xdr:rowOff>
    </xdr:to>
    <xdr:sp macro="" textlink="">
      <xdr:nvSpPr>
        <xdr:cNvPr id="433" name="楕円 432"/>
        <xdr:cNvSpPr/>
      </xdr:nvSpPr>
      <xdr:spPr>
        <a:xfrm>
          <a:off x="6921500" y="1275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10954</xdr:rowOff>
    </xdr:from>
    <xdr:ext cx="534377" cy="259045"/>
    <xdr:sp macro="" textlink="">
      <xdr:nvSpPr>
        <xdr:cNvPr id="434" name="テキスト ボックス 433"/>
        <xdr:cNvSpPr txBox="1"/>
      </xdr:nvSpPr>
      <xdr:spPr>
        <a:xfrm>
          <a:off x="6705111" y="1252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8283</xdr:rowOff>
    </xdr:from>
    <xdr:to>
      <xdr:col>55</xdr:col>
      <xdr:colOff>0</xdr:colOff>
      <xdr:row>94</xdr:row>
      <xdr:rowOff>28291</xdr:rowOff>
    </xdr:to>
    <xdr:cxnSp macro="">
      <xdr:nvCxnSpPr>
        <xdr:cNvPr id="459" name="直線コネクタ 458"/>
        <xdr:cNvCxnSpPr/>
      </xdr:nvCxnSpPr>
      <xdr:spPr>
        <a:xfrm>
          <a:off x="9639300" y="16124583"/>
          <a:ext cx="838200" cy="2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8283</xdr:rowOff>
    </xdr:from>
    <xdr:to>
      <xdr:col>50</xdr:col>
      <xdr:colOff>114300</xdr:colOff>
      <xdr:row>94</xdr:row>
      <xdr:rowOff>107364</xdr:rowOff>
    </xdr:to>
    <xdr:cxnSp macro="">
      <xdr:nvCxnSpPr>
        <xdr:cNvPr id="462" name="直線コネクタ 461"/>
        <xdr:cNvCxnSpPr/>
      </xdr:nvCxnSpPr>
      <xdr:spPr>
        <a:xfrm flipV="1">
          <a:off x="8750300" y="16124583"/>
          <a:ext cx="889000" cy="9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107364</xdr:rowOff>
    </xdr:from>
    <xdr:to>
      <xdr:col>45</xdr:col>
      <xdr:colOff>177800</xdr:colOff>
      <xdr:row>95</xdr:row>
      <xdr:rowOff>58485</xdr:rowOff>
    </xdr:to>
    <xdr:cxnSp macro="">
      <xdr:nvCxnSpPr>
        <xdr:cNvPr id="465" name="直線コネクタ 464"/>
        <xdr:cNvCxnSpPr/>
      </xdr:nvCxnSpPr>
      <xdr:spPr>
        <a:xfrm flipV="1">
          <a:off x="7861300" y="16223664"/>
          <a:ext cx="889000" cy="12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58485</xdr:rowOff>
    </xdr:from>
    <xdr:to>
      <xdr:col>41</xdr:col>
      <xdr:colOff>50800</xdr:colOff>
      <xdr:row>95</xdr:row>
      <xdr:rowOff>128750</xdr:rowOff>
    </xdr:to>
    <xdr:cxnSp macro="">
      <xdr:nvCxnSpPr>
        <xdr:cNvPr id="468" name="直線コネクタ 467"/>
        <xdr:cNvCxnSpPr/>
      </xdr:nvCxnSpPr>
      <xdr:spPr>
        <a:xfrm flipV="1">
          <a:off x="6972300" y="16346235"/>
          <a:ext cx="889000" cy="70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148941</xdr:rowOff>
    </xdr:from>
    <xdr:to>
      <xdr:col>55</xdr:col>
      <xdr:colOff>50800</xdr:colOff>
      <xdr:row>94</xdr:row>
      <xdr:rowOff>79091</xdr:rowOff>
    </xdr:to>
    <xdr:sp macro="" textlink="">
      <xdr:nvSpPr>
        <xdr:cNvPr id="478" name="楕円 477"/>
        <xdr:cNvSpPr/>
      </xdr:nvSpPr>
      <xdr:spPr>
        <a:xfrm>
          <a:off x="10426700" y="1609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368</xdr:rowOff>
    </xdr:from>
    <xdr:ext cx="599010" cy="259045"/>
    <xdr:sp macro="" textlink="">
      <xdr:nvSpPr>
        <xdr:cNvPr id="479" name="普通建設事業費 （ うち更新整備　）該当値テキスト"/>
        <xdr:cNvSpPr txBox="1"/>
      </xdr:nvSpPr>
      <xdr:spPr>
        <a:xfrm>
          <a:off x="10528300" y="15945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128933</xdr:rowOff>
    </xdr:from>
    <xdr:to>
      <xdr:col>50</xdr:col>
      <xdr:colOff>165100</xdr:colOff>
      <xdr:row>94</xdr:row>
      <xdr:rowOff>59083</xdr:rowOff>
    </xdr:to>
    <xdr:sp macro="" textlink="">
      <xdr:nvSpPr>
        <xdr:cNvPr id="480" name="楕円 479"/>
        <xdr:cNvSpPr/>
      </xdr:nvSpPr>
      <xdr:spPr>
        <a:xfrm>
          <a:off x="9588500" y="1607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75610</xdr:rowOff>
    </xdr:from>
    <xdr:ext cx="599010" cy="259045"/>
    <xdr:sp macro="" textlink="">
      <xdr:nvSpPr>
        <xdr:cNvPr id="481" name="テキスト ボックス 480"/>
        <xdr:cNvSpPr txBox="1"/>
      </xdr:nvSpPr>
      <xdr:spPr>
        <a:xfrm>
          <a:off x="9339795" y="15849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56564</xdr:rowOff>
    </xdr:from>
    <xdr:to>
      <xdr:col>46</xdr:col>
      <xdr:colOff>38100</xdr:colOff>
      <xdr:row>94</xdr:row>
      <xdr:rowOff>158164</xdr:rowOff>
    </xdr:to>
    <xdr:sp macro="" textlink="">
      <xdr:nvSpPr>
        <xdr:cNvPr id="482" name="楕円 481"/>
        <xdr:cNvSpPr/>
      </xdr:nvSpPr>
      <xdr:spPr>
        <a:xfrm>
          <a:off x="8699500" y="1617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3241</xdr:rowOff>
    </xdr:from>
    <xdr:ext cx="599010" cy="259045"/>
    <xdr:sp macro="" textlink="">
      <xdr:nvSpPr>
        <xdr:cNvPr id="483" name="テキスト ボックス 482"/>
        <xdr:cNvSpPr txBox="1"/>
      </xdr:nvSpPr>
      <xdr:spPr>
        <a:xfrm>
          <a:off x="8450795" y="1594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7685</xdr:rowOff>
    </xdr:from>
    <xdr:to>
      <xdr:col>41</xdr:col>
      <xdr:colOff>101600</xdr:colOff>
      <xdr:row>95</xdr:row>
      <xdr:rowOff>109285</xdr:rowOff>
    </xdr:to>
    <xdr:sp macro="" textlink="">
      <xdr:nvSpPr>
        <xdr:cNvPr id="484" name="楕円 483"/>
        <xdr:cNvSpPr/>
      </xdr:nvSpPr>
      <xdr:spPr>
        <a:xfrm>
          <a:off x="7810500" y="1629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125812</xdr:rowOff>
    </xdr:from>
    <xdr:ext cx="534377" cy="259045"/>
    <xdr:sp macro="" textlink="">
      <xdr:nvSpPr>
        <xdr:cNvPr id="485" name="テキスト ボックス 484"/>
        <xdr:cNvSpPr txBox="1"/>
      </xdr:nvSpPr>
      <xdr:spPr>
        <a:xfrm>
          <a:off x="7594111" y="1607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77950</xdr:rowOff>
    </xdr:from>
    <xdr:to>
      <xdr:col>36</xdr:col>
      <xdr:colOff>165100</xdr:colOff>
      <xdr:row>96</xdr:row>
      <xdr:rowOff>8100</xdr:rowOff>
    </xdr:to>
    <xdr:sp macro="" textlink="">
      <xdr:nvSpPr>
        <xdr:cNvPr id="486" name="楕円 485"/>
        <xdr:cNvSpPr/>
      </xdr:nvSpPr>
      <xdr:spPr>
        <a:xfrm>
          <a:off x="6921500" y="163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24627</xdr:rowOff>
    </xdr:from>
    <xdr:ext cx="534377" cy="259045"/>
    <xdr:sp macro="" textlink="">
      <xdr:nvSpPr>
        <xdr:cNvPr id="487" name="テキスト ボックス 486"/>
        <xdr:cNvSpPr txBox="1"/>
      </xdr:nvSpPr>
      <xdr:spPr>
        <a:xfrm>
          <a:off x="6705111" y="1614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69412</xdr:rowOff>
    </xdr:from>
    <xdr:to>
      <xdr:col>85</xdr:col>
      <xdr:colOff>127000</xdr:colOff>
      <xdr:row>39</xdr:row>
      <xdr:rowOff>77557</xdr:rowOff>
    </xdr:to>
    <xdr:cxnSp macro="">
      <xdr:nvCxnSpPr>
        <xdr:cNvPr id="518" name="直線コネクタ 517"/>
        <xdr:cNvCxnSpPr/>
      </xdr:nvCxnSpPr>
      <xdr:spPr>
        <a:xfrm flipV="1">
          <a:off x="15481300" y="6755962"/>
          <a:ext cx="838200" cy="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170136</xdr:rowOff>
    </xdr:from>
    <xdr:to>
      <xdr:col>81</xdr:col>
      <xdr:colOff>50800</xdr:colOff>
      <xdr:row>39</xdr:row>
      <xdr:rowOff>77557</xdr:rowOff>
    </xdr:to>
    <xdr:cxnSp macro="">
      <xdr:nvCxnSpPr>
        <xdr:cNvPr id="521" name="直線コネクタ 520"/>
        <xdr:cNvCxnSpPr/>
      </xdr:nvCxnSpPr>
      <xdr:spPr>
        <a:xfrm>
          <a:off x="14592300" y="6685236"/>
          <a:ext cx="889000" cy="7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95541</xdr:rowOff>
    </xdr:from>
    <xdr:to>
      <xdr:col>76</xdr:col>
      <xdr:colOff>114300</xdr:colOff>
      <xdr:row>38</xdr:row>
      <xdr:rowOff>170136</xdr:rowOff>
    </xdr:to>
    <xdr:cxnSp macro="">
      <xdr:nvCxnSpPr>
        <xdr:cNvPr id="524" name="直線コネクタ 523"/>
        <xdr:cNvCxnSpPr/>
      </xdr:nvCxnSpPr>
      <xdr:spPr>
        <a:xfrm>
          <a:off x="13703300" y="6610641"/>
          <a:ext cx="889000" cy="7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88174</xdr:rowOff>
    </xdr:from>
    <xdr:to>
      <xdr:col>71</xdr:col>
      <xdr:colOff>177800</xdr:colOff>
      <xdr:row>38</xdr:row>
      <xdr:rowOff>95541</xdr:rowOff>
    </xdr:to>
    <xdr:cxnSp macro="">
      <xdr:nvCxnSpPr>
        <xdr:cNvPr id="527" name="直線コネクタ 526"/>
        <xdr:cNvCxnSpPr/>
      </xdr:nvCxnSpPr>
      <xdr:spPr>
        <a:xfrm>
          <a:off x="12814300" y="6603274"/>
          <a:ext cx="889000" cy="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110728</xdr:rowOff>
    </xdr:from>
    <xdr:ext cx="469744" cy="259045"/>
    <xdr:sp macro="" textlink="">
      <xdr:nvSpPr>
        <xdr:cNvPr id="531" name="テキスト ボックス 530"/>
        <xdr:cNvSpPr txBox="1"/>
      </xdr:nvSpPr>
      <xdr:spPr>
        <a:xfrm>
          <a:off x="12579428" y="679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18612</xdr:rowOff>
    </xdr:from>
    <xdr:to>
      <xdr:col>85</xdr:col>
      <xdr:colOff>177800</xdr:colOff>
      <xdr:row>39</xdr:row>
      <xdr:rowOff>120212</xdr:rowOff>
    </xdr:to>
    <xdr:sp macro="" textlink="">
      <xdr:nvSpPr>
        <xdr:cNvPr id="537" name="楕円 536"/>
        <xdr:cNvSpPr/>
      </xdr:nvSpPr>
      <xdr:spPr>
        <a:xfrm>
          <a:off x="16268700" y="670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149439</xdr:rowOff>
    </xdr:from>
    <xdr:ext cx="469744" cy="259045"/>
    <xdr:sp macro="" textlink="">
      <xdr:nvSpPr>
        <xdr:cNvPr id="538" name="災害復旧事業費該当値テキスト"/>
        <xdr:cNvSpPr txBox="1"/>
      </xdr:nvSpPr>
      <xdr:spPr>
        <a:xfrm>
          <a:off x="16370300" y="649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26757</xdr:rowOff>
    </xdr:from>
    <xdr:to>
      <xdr:col>81</xdr:col>
      <xdr:colOff>101600</xdr:colOff>
      <xdr:row>39</xdr:row>
      <xdr:rowOff>128357</xdr:rowOff>
    </xdr:to>
    <xdr:sp macro="" textlink="">
      <xdr:nvSpPr>
        <xdr:cNvPr id="539" name="楕円 538"/>
        <xdr:cNvSpPr/>
      </xdr:nvSpPr>
      <xdr:spPr>
        <a:xfrm>
          <a:off x="15430500" y="67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119484</xdr:rowOff>
    </xdr:from>
    <xdr:ext cx="469744" cy="259045"/>
    <xdr:sp macro="" textlink="">
      <xdr:nvSpPr>
        <xdr:cNvPr id="540" name="テキスト ボックス 539"/>
        <xdr:cNvSpPr txBox="1"/>
      </xdr:nvSpPr>
      <xdr:spPr>
        <a:xfrm>
          <a:off x="15246428" y="680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119336</xdr:rowOff>
    </xdr:from>
    <xdr:to>
      <xdr:col>76</xdr:col>
      <xdr:colOff>165100</xdr:colOff>
      <xdr:row>39</xdr:row>
      <xdr:rowOff>49486</xdr:rowOff>
    </xdr:to>
    <xdr:sp macro="" textlink="">
      <xdr:nvSpPr>
        <xdr:cNvPr id="541" name="楕円 540"/>
        <xdr:cNvSpPr/>
      </xdr:nvSpPr>
      <xdr:spPr>
        <a:xfrm>
          <a:off x="14541500" y="663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66014</xdr:rowOff>
    </xdr:from>
    <xdr:ext cx="534377" cy="259045"/>
    <xdr:sp macro="" textlink="">
      <xdr:nvSpPr>
        <xdr:cNvPr id="542" name="テキスト ボックス 541"/>
        <xdr:cNvSpPr txBox="1"/>
      </xdr:nvSpPr>
      <xdr:spPr>
        <a:xfrm>
          <a:off x="14325111" y="640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44741</xdr:rowOff>
    </xdr:from>
    <xdr:to>
      <xdr:col>72</xdr:col>
      <xdr:colOff>38100</xdr:colOff>
      <xdr:row>38</xdr:row>
      <xdr:rowOff>146341</xdr:rowOff>
    </xdr:to>
    <xdr:sp macro="" textlink="">
      <xdr:nvSpPr>
        <xdr:cNvPr id="543" name="楕円 542"/>
        <xdr:cNvSpPr/>
      </xdr:nvSpPr>
      <xdr:spPr>
        <a:xfrm>
          <a:off x="13652500" y="655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162868</xdr:rowOff>
    </xdr:from>
    <xdr:ext cx="534377" cy="259045"/>
    <xdr:sp macro="" textlink="">
      <xdr:nvSpPr>
        <xdr:cNvPr id="544" name="テキスト ボックス 543"/>
        <xdr:cNvSpPr txBox="1"/>
      </xdr:nvSpPr>
      <xdr:spPr>
        <a:xfrm>
          <a:off x="13436111" y="633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37374</xdr:rowOff>
    </xdr:from>
    <xdr:to>
      <xdr:col>67</xdr:col>
      <xdr:colOff>101600</xdr:colOff>
      <xdr:row>38</xdr:row>
      <xdr:rowOff>138974</xdr:rowOff>
    </xdr:to>
    <xdr:sp macro="" textlink="">
      <xdr:nvSpPr>
        <xdr:cNvPr id="545" name="楕円 544"/>
        <xdr:cNvSpPr/>
      </xdr:nvSpPr>
      <xdr:spPr>
        <a:xfrm>
          <a:off x="12763500" y="655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155501</xdr:rowOff>
    </xdr:from>
    <xdr:ext cx="534377" cy="259045"/>
    <xdr:sp macro="" textlink="">
      <xdr:nvSpPr>
        <xdr:cNvPr id="546" name="テキスト ボックス 545"/>
        <xdr:cNvSpPr txBox="1"/>
      </xdr:nvSpPr>
      <xdr:spPr>
        <a:xfrm>
          <a:off x="12547111" y="632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148016</xdr:rowOff>
    </xdr:from>
    <xdr:to>
      <xdr:col>85</xdr:col>
      <xdr:colOff>127000</xdr:colOff>
      <xdr:row>76</xdr:row>
      <xdr:rowOff>158820</xdr:rowOff>
    </xdr:to>
    <xdr:cxnSp macro="">
      <xdr:nvCxnSpPr>
        <xdr:cNvPr id="622" name="直線コネクタ 621"/>
        <xdr:cNvCxnSpPr/>
      </xdr:nvCxnSpPr>
      <xdr:spPr>
        <a:xfrm flipV="1">
          <a:off x="15481300" y="13178216"/>
          <a:ext cx="838200" cy="1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153432</xdr:rowOff>
    </xdr:from>
    <xdr:to>
      <xdr:col>81</xdr:col>
      <xdr:colOff>50800</xdr:colOff>
      <xdr:row>76</xdr:row>
      <xdr:rowOff>158820</xdr:rowOff>
    </xdr:to>
    <xdr:cxnSp macro="">
      <xdr:nvCxnSpPr>
        <xdr:cNvPr id="625" name="直線コネクタ 624"/>
        <xdr:cNvCxnSpPr/>
      </xdr:nvCxnSpPr>
      <xdr:spPr>
        <a:xfrm>
          <a:off x="14592300" y="13183632"/>
          <a:ext cx="889000" cy="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153432</xdr:rowOff>
    </xdr:from>
    <xdr:to>
      <xdr:col>76</xdr:col>
      <xdr:colOff>114300</xdr:colOff>
      <xdr:row>76</xdr:row>
      <xdr:rowOff>167424</xdr:rowOff>
    </xdr:to>
    <xdr:cxnSp macro="">
      <xdr:nvCxnSpPr>
        <xdr:cNvPr id="628" name="直線コネクタ 627"/>
        <xdr:cNvCxnSpPr/>
      </xdr:nvCxnSpPr>
      <xdr:spPr>
        <a:xfrm flipV="1">
          <a:off x="13703300" y="13183632"/>
          <a:ext cx="889000" cy="1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156383</xdr:rowOff>
    </xdr:from>
    <xdr:to>
      <xdr:col>71</xdr:col>
      <xdr:colOff>177800</xdr:colOff>
      <xdr:row>76</xdr:row>
      <xdr:rowOff>167424</xdr:rowOff>
    </xdr:to>
    <xdr:cxnSp macro="">
      <xdr:nvCxnSpPr>
        <xdr:cNvPr id="631" name="直線コネクタ 630"/>
        <xdr:cNvCxnSpPr/>
      </xdr:nvCxnSpPr>
      <xdr:spPr>
        <a:xfrm>
          <a:off x="12814300" y="13186583"/>
          <a:ext cx="889000" cy="1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97216</xdr:rowOff>
    </xdr:from>
    <xdr:to>
      <xdr:col>85</xdr:col>
      <xdr:colOff>177800</xdr:colOff>
      <xdr:row>77</xdr:row>
      <xdr:rowOff>27366</xdr:rowOff>
    </xdr:to>
    <xdr:sp macro="" textlink="">
      <xdr:nvSpPr>
        <xdr:cNvPr id="641" name="楕円 640"/>
        <xdr:cNvSpPr/>
      </xdr:nvSpPr>
      <xdr:spPr>
        <a:xfrm>
          <a:off x="16268700" y="1312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120093</xdr:rowOff>
    </xdr:from>
    <xdr:ext cx="599010" cy="259045"/>
    <xdr:sp macro="" textlink="">
      <xdr:nvSpPr>
        <xdr:cNvPr id="642" name="公債費該当値テキスト"/>
        <xdr:cNvSpPr txBox="1"/>
      </xdr:nvSpPr>
      <xdr:spPr>
        <a:xfrm>
          <a:off x="16370300" y="12978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108020</xdr:rowOff>
    </xdr:from>
    <xdr:to>
      <xdr:col>81</xdr:col>
      <xdr:colOff>101600</xdr:colOff>
      <xdr:row>77</xdr:row>
      <xdr:rowOff>38170</xdr:rowOff>
    </xdr:to>
    <xdr:sp macro="" textlink="">
      <xdr:nvSpPr>
        <xdr:cNvPr id="643" name="楕円 642"/>
        <xdr:cNvSpPr/>
      </xdr:nvSpPr>
      <xdr:spPr>
        <a:xfrm>
          <a:off x="15430500" y="1313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54697</xdr:rowOff>
    </xdr:from>
    <xdr:ext cx="599010" cy="259045"/>
    <xdr:sp macro="" textlink="">
      <xdr:nvSpPr>
        <xdr:cNvPr id="644" name="テキスト ボックス 643"/>
        <xdr:cNvSpPr txBox="1"/>
      </xdr:nvSpPr>
      <xdr:spPr>
        <a:xfrm>
          <a:off x="15181795" y="12913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102632</xdr:rowOff>
    </xdr:from>
    <xdr:to>
      <xdr:col>76</xdr:col>
      <xdr:colOff>165100</xdr:colOff>
      <xdr:row>77</xdr:row>
      <xdr:rowOff>32782</xdr:rowOff>
    </xdr:to>
    <xdr:sp macro="" textlink="">
      <xdr:nvSpPr>
        <xdr:cNvPr id="645" name="楕円 644"/>
        <xdr:cNvSpPr/>
      </xdr:nvSpPr>
      <xdr:spPr>
        <a:xfrm>
          <a:off x="14541500" y="1313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49309</xdr:rowOff>
    </xdr:from>
    <xdr:ext cx="599010" cy="259045"/>
    <xdr:sp macro="" textlink="">
      <xdr:nvSpPr>
        <xdr:cNvPr id="646" name="テキスト ボックス 645"/>
        <xdr:cNvSpPr txBox="1"/>
      </xdr:nvSpPr>
      <xdr:spPr>
        <a:xfrm>
          <a:off x="14292795" y="12908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116624</xdr:rowOff>
    </xdr:from>
    <xdr:to>
      <xdr:col>72</xdr:col>
      <xdr:colOff>38100</xdr:colOff>
      <xdr:row>77</xdr:row>
      <xdr:rowOff>46774</xdr:rowOff>
    </xdr:to>
    <xdr:sp macro="" textlink="">
      <xdr:nvSpPr>
        <xdr:cNvPr id="647" name="楕円 646"/>
        <xdr:cNvSpPr/>
      </xdr:nvSpPr>
      <xdr:spPr>
        <a:xfrm>
          <a:off x="13652500" y="131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63302</xdr:rowOff>
    </xdr:from>
    <xdr:ext cx="599010" cy="259045"/>
    <xdr:sp macro="" textlink="">
      <xdr:nvSpPr>
        <xdr:cNvPr id="648" name="テキスト ボックス 647"/>
        <xdr:cNvSpPr txBox="1"/>
      </xdr:nvSpPr>
      <xdr:spPr>
        <a:xfrm>
          <a:off x="13403795" y="12922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105583</xdr:rowOff>
    </xdr:from>
    <xdr:to>
      <xdr:col>67</xdr:col>
      <xdr:colOff>101600</xdr:colOff>
      <xdr:row>77</xdr:row>
      <xdr:rowOff>35733</xdr:rowOff>
    </xdr:to>
    <xdr:sp macro="" textlink="">
      <xdr:nvSpPr>
        <xdr:cNvPr id="649" name="楕円 648"/>
        <xdr:cNvSpPr/>
      </xdr:nvSpPr>
      <xdr:spPr>
        <a:xfrm>
          <a:off x="12763500" y="1313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52260</xdr:rowOff>
    </xdr:from>
    <xdr:ext cx="599010" cy="259045"/>
    <xdr:sp macro="" textlink="">
      <xdr:nvSpPr>
        <xdr:cNvPr id="650" name="テキスト ボックス 649"/>
        <xdr:cNvSpPr txBox="1"/>
      </xdr:nvSpPr>
      <xdr:spPr>
        <a:xfrm>
          <a:off x="12514795" y="1291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146205</xdr:rowOff>
    </xdr:from>
    <xdr:to>
      <xdr:col>85</xdr:col>
      <xdr:colOff>127000</xdr:colOff>
      <xdr:row>98</xdr:row>
      <xdr:rowOff>119937</xdr:rowOff>
    </xdr:to>
    <xdr:cxnSp macro="">
      <xdr:nvCxnSpPr>
        <xdr:cNvPr id="679" name="直線コネクタ 678"/>
        <xdr:cNvCxnSpPr/>
      </xdr:nvCxnSpPr>
      <xdr:spPr>
        <a:xfrm flipV="1">
          <a:off x="15481300" y="16776855"/>
          <a:ext cx="838200" cy="14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119937</xdr:rowOff>
    </xdr:from>
    <xdr:to>
      <xdr:col>81</xdr:col>
      <xdr:colOff>50800</xdr:colOff>
      <xdr:row>98</xdr:row>
      <xdr:rowOff>144780</xdr:rowOff>
    </xdr:to>
    <xdr:cxnSp macro="">
      <xdr:nvCxnSpPr>
        <xdr:cNvPr id="682" name="直線コネクタ 681"/>
        <xdr:cNvCxnSpPr/>
      </xdr:nvCxnSpPr>
      <xdr:spPr>
        <a:xfrm flipV="1">
          <a:off x="14592300" y="16922037"/>
          <a:ext cx="889000" cy="2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123337</xdr:rowOff>
    </xdr:from>
    <xdr:to>
      <xdr:col>76</xdr:col>
      <xdr:colOff>114300</xdr:colOff>
      <xdr:row>98</xdr:row>
      <xdr:rowOff>144780</xdr:rowOff>
    </xdr:to>
    <xdr:cxnSp macro="">
      <xdr:nvCxnSpPr>
        <xdr:cNvPr id="685" name="直線コネクタ 684"/>
        <xdr:cNvCxnSpPr/>
      </xdr:nvCxnSpPr>
      <xdr:spPr>
        <a:xfrm>
          <a:off x="13703300" y="16925437"/>
          <a:ext cx="889000" cy="2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123337</xdr:rowOff>
    </xdr:from>
    <xdr:to>
      <xdr:col>71</xdr:col>
      <xdr:colOff>177800</xdr:colOff>
      <xdr:row>99</xdr:row>
      <xdr:rowOff>4411</xdr:rowOff>
    </xdr:to>
    <xdr:cxnSp macro="">
      <xdr:nvCxnSpPr>
        <xdr:cNvPr id="688" name="直線コネクタ 687"/>
        <xdr:cNvCxnSpPr/>
      </xdr:nvCxnSpPr>
      <xdr:spPr>
        <a:xfrm flipV="1">
          <a:off x="12814300" y="16925437"/>
          <a:ext cx="889000" cy="5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95405</xdr:rowOff>
    </xdr:from>
    <xdr:to>
      <xdr:col>85</xdr:col>
      <xdr:colOff>177800</xdr:colOff>
      <xdr:row>98</xdr:row>
      <xdr:rowOff>25555</xdr:rowOff>
    </xdr:to>
    <xdr:sp macro="" textlink="">
      <xdr:nvSpPr>
        <xdr:cNvPr id="698" name="楕円 697"/>
        <xdr:cNvSpPr/>
      </xdr:nvSpPr>
      <xdr:spPr>
        <a:xfrm>
          <a:off x="16268700" y="1672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118282</xdr:rowOff>
    </xdr:from>
    <xdr:ext cx="599010" cy="259045"/>
    <xdr:sp macro="" textlink="">
      <xdr:nvSpPr>
        <xdr:cNvPr id="699" name="積立金該当値テキスト"/>
        <xdr:cNvSpPr txBox="1"/>
      </xdr:nvSpPr>
      <xdr:spPr>
        <a:xfrm>
          <a:off x="16370300" y="16577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69137</xdr:rowOff>
    </xdr:from>
    <xdr:to>
      <xdr:col>81</xdr:col>
      <xdr:colOff>101600</xdr:colOff>
      <xdr:row>98</xdr:row>
      <xdr:rowOff>170737</xdr:rowOff>
    </xdr:to>
    <xdr:sp macro="" textlink="">
      <xdr:nvSpPr>
        <xdr:cNvPr id="700" name="楕円 699"/>
        <xdr:cNvSpPr/>
      </xdr:nvSpPr>
      <xdr:spPr>
        <a:xfrm>
          <a:off x="15430500" y="1687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15814</xdr:rowOff>
    </xdr:from>
    <xdr:ext cx="534377" cy="259045"/>
    <xdr:sp macro="" textlink="">
      <xdr:nvSpPr>
        <xdr:cNvPr id="701" name="テキスト ボックス 700"/>
        <xdr:cNvSpPr txBox="1"/>
      </xdr:nvSpPr>
      <xdr:spPr>
        <a:xfrm>
          <a:off x="15214111" y="1664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93980</xdr:rowOff>
    </xdr:from>
    <xdr:to>
      <xdr:col>76</xdr:col>
      <xdr:colOff>165100</xdr:colOff>
      <xdr:row>99</xdr:row>
      <xdr:rowOff>24130</xdr:rowOff>
    </xdr:to>
    <xdr:sp macro="" textlink="">
      <xdr:nvSpPr>
        <xdr:cNvPr id="702" name="楕円 701"/>
        <xdr:cNvSpPr/>
      </xdr:nvSpPr>
      <xdr:spPr>
        <a:xfrm>
          <a:off x="14541500" y="1689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15257</xdr:rowOff>
    </xdr:from>
    <xdr:ext cx="534377" cy="259045"/>
    <xdr:sp macro="" textlink="">
      <xdr:nvSpPr>
        <xdr:cNvPr id="703" name="テキスト ボックス 702"/>
        <xdr:cNvSpPr txBox="1"/>
      </xdr:nvSpPr>
      <xdr:spPr>
        <a:xfrm>
          <a:off x="14325111" y="1698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72537</xdr:rowOff>
    </xdr:from>
    <xdr:to>
      <xdr:col>72</xdr:col>
      <xdr:colOff>38100</xdr:colOff>
      <xdr:row>99</xdr:row>
      <xdr:rowOff>2687</xdr:rowOff>
    </xdr:to>
    <xdr:sp macro="" textlink="">
      <xdr:nvSpPr>
        <xdr:cNvPr id="704" name="楕円 703"/>
        <xdr:cNvSpPr/>
      </xdr:nvSpPr>
      <xdr:spPr>
        <a:xfrm>
          <a:off x="13652500" y="1687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19214</xdr:rowOff>
    </xdr:from>
    <xdr:ext cx="534377" cy="259045"/>
    <xdr:sp macro="" textlink="">
      <xdr:nvSpPr>
        <xdr:cNvPr id="705" name="テキスト ボックス 704"/>
        <xdr:cNvSpPr txBox="1"/>
      </xdr:nvSpPr>
      <xdr:spPr>
        <a:xfrm>
          <a:off x="13436111" y="1664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125061</xdr:rowOff>
    </xdr:from>
    <xdr:to>
      <xdr:col>67</xdr:col>
      <xdr:colOff>101600</xdr:colOff>
      <xdr:row>99</xdr:row>
      <xdr:rowOff>55211</xdr:rowOff>
    </xdr:to>
    <xdr:sp macro="" textlink="">
      <xdr:nvSpPr>
        <xdr:cNvPr id="706" name="楕円 705"/>
        <xdr:cNvSpPr/>
      </xdr:nvSpPr>
      <xdr:spPr>
        <a:xfrm>
          <a:off x="12763500" y="1692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46338</xdr:rowOff>
    </xdr:from>
    <xdr:ext cx="534377" cy="259045"/>
    <xdr:sp macro="" textlink="">
      <xdr:nvSpPr>
        <xdr:cNvPr id="707" name="テキスト ボックス 706"/>
        <xdr:cNvSpPr txBox="1"/>
      </xdr:nvSpPr>
      <xdr:spPr>
        <a:xfrm>
          <a:off x="12547111" y="1701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14493</xdr:rowOff>
    </xdr:from>
    <xdr:to>
      <xdr:col>116</xdr:col>
      <xdr:colOff>63500</xdr:colOff>
      <xdr:row>39</xdr:row>
      <xdr:rowOff>98878</xdr:rowOff>
    </xdr:to>
    <xdr:cxnSp macro="">
      <xdr:nvCxnSpPr>
        <xdr:cNvPr id="738" name="直線コネクタ 737"/>
        <xdr:cNvCxnSpPr/>
      </xdr:nvCxnSpPr>
      <xdr:spPr>
        <a:xfrm>
          <a:off x="21323300" y="6358143"/>
          <a:ext cx="838200" cy="42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130621</xdr:rowOff>
    </xdr:from>
    <xdr:to>
      <xdr:col>111</xdr:col>
      <xdr:colOff>177800</xdr:colOff>
      <xdr:row>37</xdr:row>
      <xdr:rowOff>14493</xdr:rowOff>
    </xdr:to>
    <xdr:cxnSp macro="">
      <xdr:nvCxnSpPr>
        <xdr:cNvPr id="741" name="直線コネクタ 740"/>
        <xdr:cNvCxnSpPr/>
      </xdr:nvCxnSpPr>
      <xdr:spPr>
        <a:xfrm>
          <a:off x="20434300" y="6302821"/>
          <a:ext cx="889000" cy="5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130621</xdr:rowOff>
    </xdr:from>
    <xdr:to>
      <xdr:col>107</xdr:col>
      <xdr:colOff>50800</xdr:colOff>
      <xdr:row>38</xdr:row>
      <xdr:rowOff>23604</xdr:rowOff>
    </xdr:to>
    <xdr:cxnSp macro="">
      <xdr:nvCxnSpPr>
        <xdr:cNvPr id="744" name="直線コネクタ 743"/>
        <xdr:cNvCxnSpPr/>
      </xdr:nvCxnSpPr>
      <xdr:spPr>
        <a:xfrm flipV="1">
          <a:off x="19545300" y="6302821"/>
          <a:ext cx="889000" cy="23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23604</xdr:rowOff>
    </xdr:from>
    <xdr:to>
      <xdr:col>102</xdr:col>
      <xdr:colOff>114300</xdr:colOff>
      <xdr:row>38</xdr:row>
      <xdr:rowOff>45615</xdr:rowOff>
    </xdr:to>
    <xdr:cxnSp macro="">
      <xdr:nvCxnSpPr>
        <xdr:cNvPr id="747" name="直線コネクタ 746"/>
        <xdr:cNvCxnSpPr/>
      </xdr:nvCxnSpPr>
      <xdr:spPr>
        <a:xfrm flipV="1">
          <a:off x="18656300" y="6538704"/>
          <a:ext cx="889000" cy="2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12985</xdr:rowOff>
    </xdr:from>
    <xdr:ext cx="469744" cy="259045"/>
    <xdr:sp macro="" textlink="">
      <xdr:nvSpPr>
        <xdr:cNvPr id="751" name="テキスト ボックス 750"/>
        <xdr:cNvSpPr txBox="1"/>
      </xdr:nvSpPr>
      <xdr:spPr>
        <a:xfrm>
          <a:off x="18421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135143</xdr:rowOff>
    </xdr:from>
    <xdr:to>
      <xdr:col>112</xdr:col>
      <xdr:colOff>38100</xdr:colOff>
      <xdr:row>37</xdr:row>
      <xdr:rowOff>65293</xdr:rowOff>
    </xdr:to>
    <xdr:sp macro="" textlink="">
      <xdr:nvSpPr>
        <xdr:cNvPr id="759" name="楕円 758"/>
        <xdr:cNvSpPr/>
      </xdr:nvSpPr>
      <xdr:spPr>
        <a:xfrm>
          <a:off x="21272500" y="630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81820</xdr:rowOff>
    </xdr:from>
    <xdr:ext cx="534377" cy="259045"/>
    <xdr:sp macro="" textlink="">
      <xdr:nvSpPr>
        <xdr:cNvPr id="760" name="テキスト ボックス 759"/>
        <xdr:cNvSpPr txBox="1"/>
      </xdr:nvSpPr>
      <xdr:spPr>
        <a:xfrm>
          <a:off x="21056111" y="608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79821</xdr:rowOff>
    </xdr:from>
    <xdr:to>
      <xdr:col>107</xdr:col>
      <xdr:colOff>101600</xdr:colOff>
      <xdr:row>37</xdr:row>
      <xdr:rowOff>9971</xdr:rowOff>
    </xdr:to>
    <xdr:sp macro="" textlink="">
      <xdr:nvSpPr>
        <xdr:cNvPr id="761" name="楕円 760"/>
        <xdr:cNvSpPr/>
      </xdr:nvSpPr>
      <xdr:spPr>
        <a:xfrm>
          <a:off x="20383500" y="625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26498</xdr:rowOff>
    </xdr:from>
    <xdr:ext cx="534377" cy="259045"/>
    <xdr:sp macro="" textlink="">
      <xdr:nvSpPr>
        <xdr:cNvPr id="762" name="テキスト ボックス 761"/>
        <xdr:cNvSpPr txBox="1"/>
      </xdr:nvSpPr>
      <xdr:spPr>
        <a:xfrm>
          <a:off x="20167111" y="602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144254</xdr:rowOff>
    </xdr:from>
    <xdr:to>
      <xdr:col>102</xdr:col>
      <xdr:colOff>165100</xdr:colOff>
      <xdr:row>38</xdr:row>
      <xdr:rowOff>74404</xdr:rowOff>
    </xdr:to>
    <xdr:sp macro="" textlink="">
      <xdr:nvSpPr>
        <xdr:cNvPr id="763" name="楕円 762"/>
        <xdr:cNvSpPr/>
      </xdr:nvSpPr>
      <xdr:spPr>
        <a:xfrm>
          <a:off x="19494500" y="648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90931</xdr:rowOff>
    </xdr:from>
    <xdr:ext cx="469744" cy="259045"/>
    <xdr:sp macro="" textlink="">
      <xdr:nvSpPr>
        <xdr:cNvPr id="764" name="テキスト ボックス 763"/>
        <xdr:cNvSpPr txBox="1"/>
      </xdr:nvSpPr>
      <xdr:spPr>
        <a:xfrm>
          <a:off x="19310428" y="6263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166265</xdr:rowOff>
    </xdr:from>
    <xdr:to>
      <xdr:col>98</xdr:col>
      <xdr:colOff>38100</xdr:colOff>
      <xdr:row>38</xdr:row>
      <xdr:rowOff>96415</xdr:rowOff>
    </xdr:to>
    <xdr:sp macro="" textlink="">
      <xdr:nvSpPr>
        <xdr:cNvPr id="765" name="楕円 764"/>
        <xdr:cNvSpPr/>
      </xdr:nvSpPr>
      <xdr:spPr>
        <a:xfrm>
          <a:off x="18605500" y="650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112942</xdr:rowOff>
    </xdr:from>
    <xdr:ext cx="469744" cy="259045"/>
    <xdr:sp macro="" textlink="">
      <xdr:nvSpPr>
        <xdr:cNvPr id="766" name="テキスト ボックス 765"/>
        <xdr:cNvSpPr txBox="1"/>
      </xdr:nvSpPr>
      <xdr:spPr>
        <a:xfrm>
          <a:off x="18421428" y="628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30841</xdr:rowOff>
    </xdr:from>
    <xdr:to>
      <xdr:col>116</xdr:col>
      <xdr:colOff>63500</xdr:colOff>
      <xdr:row>59</xdr:row>
      <xdr:rowOff>31031</xdr:rowOff>
    </xdr:to>
    <xdr:cxnSp macro="">
      <xdr:nvCxnSpPr>
        <xdr:cNvPr id="795" name="直線コネクタ 794"/>
        <xdr:cNvCxnSpPr/>
      </xdr:nvCxnSpPr>
      <xdr:spPr>
        <a:xfrm flipV="1">
          <a:off x="21323300" y="10146391"/>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30986</xdr:rowOff>
    </xdr:from>
    <xdr:to>
      <xdr:col>111</xdr:col>
      <xdr:colOff>177800</xdr:colOff>
      <xdr:row>59</xdr:row>
      <xdr:rowOff>31031</xdr:rowOff>
    </xdr:to>
    <xdr:cxnSp macro="">
      <xdr:nvCxnSpPr>
        <xdr:cNvPr id="798" name="直線コネクタ 797"/>
        <xdr:cNvCxnSpPr/>
      </xdr:nvCxnSpPr>
      <xdr:spPr>
        <a:xfrm>
          <a:off x="20434300" y="10146536"/>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30986</xdr:rowOff>
    </xdr:from>
    <xdr:to>
      <xdr:col>107</xdr:col>
      <xdr:colOff>50800</xdr:colOff>
      <xdr:row>59</xdr:row>
      <xdr:rowOff>31579</xdr:rowOff>
    </xdr:to>
    <xdr:cxnSp macro="">
      <xdr:nvCxnSpPr>
        <xdr:cNvPr id="801" name="直線コネクタ 800"/>
        <xdr:cNvCxnSpPr/>
      </xdr:nvCxnSpPr>
      <xdr:spPr>
        <a:xfrm flipV="1">
          <a:off x="19545300" y="10146536"/>
          <a:ext cx="889000" cy="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77825</xdr:rowOff>
    </xdr:from>
    <xdr:to>
      <xdr:col>102</xdr:col>
      <xdr:colOff>114300</xdr:colOff>
      <xdr:row>59</xdr:row>
      <xdr:rowOff>31579</xdr:rowOff>
    </xdr:to>
    <xdr:cxnSp macro="">
      <xdr:nvCxnSpPr>
        <xdr:cNvPr id="804" name="直線コネクタ 803"/>
        <xdr:cNvCxnSpPr/>
      </xdr:nvCxnSpPr>
      <xdr:spPr>
        <a:xfrm>
          <a:off x="18656300" y="10021925"/>
          <a:ext cx="889000" cy="12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38462</xdr:rowOff>
    </xdr:from>
    <xdr:ext cx="469744" cy="259045"/>
    <xdr:sp macro="" textlink="">
      <xdr:nvSpPr>
        <xdr:cNvPr id="808" name="テキスト ボックス 807"/>
        <xdr:cNvSpPr txBox="1"/>
      </xdr:nvSpPr>
      <xdr:spPr>
        <a:xfrm>
          <a:off x="18421428" y="1015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151491</xdr:rowOff>
    </xdr:from>
    <xdr:to>
      <xdr:col>116</xdr:col>
      <xdr:colOff>114300</xdr:colOff>
      <xdr:row>59</xdr:row>
      <xdr:rowOff>81641</xdr:rowOff>
    </xdr:to>
    <xdr:sp macro="" textlink="">
      <xdr:nvSpPr>
        <xdr:cNvPr id="814" name="楕円 813"/>
        <xdr:cNvSpPr/>
      </xdr:nvSpPr>
      <xdr:spPr>
        <a:xfrm>
          <a:off x="22110700" y="1009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469744" cy="259045"/>
    <xdr:sp macro="" textlink="">
      <xdr:nvSpPr>
        <xdr:cNvPr id="815" name="貸付金該当値テキスト"/>
        <xdr:cNvSpPr txBox="1"/>
      </xdr:nvSpPr>
      <xdr:spPr>
        <a:xfrm>
          <a:off x="22212300" y="1002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151681</xdr:rowOff>
    </xdr:from>
    <xdr:to>
      <xdr:col>112</xdr:col>
      <xdr:colOff>38100</xdr:colOff>
      <xdr:row>59</xdr:row>
      <xdr:rowOff>81831</xdr:rowOff>
    </xdr:to>
    <xdr:sp macro="" textlink="">
      <xdr:nvSpPr>
        <xdr:cNvPr id="816" name="楕円 815"/>
        <xdr:cNvSpPr/>
      </xdr:nvSpPr>
      <xdr:spPr>
        <a:xfrm>
          <a:off x="21272500" y="1009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72958</xdr:rowOff>
    </xdr:from>
    <xdr:ext cx="469744" cy="259045"/>
    <xdr:sp macro="" textlink="">
      <xdr:nvSpPr>
        <xdr:cNvPr id="817" name="テキスト ボックス 816"/>
        <xdr:cNvSpPr txBox="1"/>
      </xdr:nvSpPr>
      <xdr:spPr>
        <a:xfrm>
          <a:off x="21088428" y="1018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151636</xdr:rowOff>
    </xdr:from>
    <xdr:to>
      <xdr:col>107</xdr:col>
      <xdr:colOff>101600</xdr:colOff>
      <xdr:row>59</xdr:row>
      <xdr:rowOff>81786</xdr:rowOff>
    </xdr:to>
    <xdr:sp macro="" textlink="">
      <xdr:nvSpPr>
        <xdr:cNvPr id="818" name="楕円 817"/>
        <xdr:cNvSpPr/>
      </xdr:nvSpPr>
      <xdr:spPr>
        <a:xfrm>
          <a:off x="20383500" y="1009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72913</xdr:rowOff>
    </xdr:from>
    <xdr:ext cx="469744" cy="259045"/>
    <xdr:sp macro="" textlink="">
      <xdr:nvSpPr>
        <xdr:cNvPr id="819" name="テキスト ボックス 818"/>
        <xdr:cNvSpPr txBox="1"/>
      </xdr:nvSpPr>
      <xdr:spPr>
        <a:xfrm>
          <a:off x="20199428" y="1018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152229</xdr:rowOff>
    </xdr:from>
    <xdr:to>
      <xdr:col>102</xdr:col>
      <xdr:colOff>165100</xdr:colOff>
      <xdr:row>59</xdr:row>
      <xdr:rowOff>82379</xdr:rowOff>
    </xdr:to>
    <xdr:sp macro="" textlink="">
      <xdr:nvSpPr>
        <xdr:cNvPr id="820" name="楕円 819"/>
        <xdr:cNvSpPr/>
      </xdr:nvSpPr>
      <xdr:spPr>
        <a:xfrm>
          <a:off x="19494500" y="1009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73506</xdr:rowOff>
    </xdr:from>
    <xdr:ext cx="469744" cy="259045"/>
    <xdr:sp macro="" textlink="">
      <xdr:nvSpPr>
        <xdr:cNvPr id="821" name="テキスト ボックス 820"/>
        <xdr:cNvSpPr txBox="1"/>
      </xdr:nvSpPr>
      <xdr:spPr>
        <a:xfrm>
          <a:off x="19310428" y="1018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27025</xdr:rowOff>
    </xdr:from>
    <xdr:to>
      <xdr:col>98</xdr:col>
      <xdr:colOff>38100</xdr:colOff>
      <xdr:row>58</xdr:row>
      <xdr:rowOff>128625</xdr:rowOff>
    </xdr:to>
    <xdr:sp macro="" textlink="">
      <xdr:nvSpPr>
        <xdr:cNvPr id="822" name="楕円 821"/>
        <xdr:cNvSpPr/>
      </xdr:nvSpPr>
      <xdr:spPr>
        <a:xfrm>
          <a:off x="18605500" y="997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145152</xdr:rowOff>
    </xdr:from>
    <xdr:ext cx="534377" cy="259045"/>
    <xdr:sp macro="" textlink="">
      <xdr:nvSpPr>
        <xdr:cNvPr id="823" name="テキスト ボックス 822"/>
        <xdr:cNvSpPr txBox="1"/>
      </xdr:nvSpPr>
      <xdr:spPr>
        <a:xfrm>
          <a:off x="18389111" y="974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155473</xdr:rowOff>
    </xdr:from>
    <xdr:to>
      <xdr:col>116</xdr:col>
      <xdr:colOff>63500</xdr:colOff>
      <xdr:row>74</xdr:row>
      <xdr:rowOff>14332</xdr:rowOff>
    </xdr:to>
    <xdr:cxnSp macro="">
      <xdr:nvCxnSpPr>
        <xdr:cNvPr id="853" name="直線コネクタ 852"/>
        <xdr:cNvCxnSpPr/>
      </xdr:nvCxnSpPr>
      <xdr:spPr>
        <a:xfrm flipV="1">
          <a:off x="21323300" y="12671323"/>
          <a:ext cx="838200" cy="3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14332</xdr:rowOff>
    </xdr:from>
    <xdr:to>
      <xdr:col>111</xdr:col>
      <xdr:colOff>177800</xdr:colOff>
      <xdr:row>74</xdr:row>
      <xdr:rowOff>38011</xdr:rowOff>
    </xdr:to>
    <xdr:cxnSp macro="">
      <xdr:nvCxnSpPr>
        <xdr:cNvPr id="856" name="直線コネクタ 855"/>
        <xdr:cNvCxnSpPr/>
      </xdr:nvCxnSpPr>
      <xdr:spPr>
        <a:xfrm flipV="1">
          <a:off x="20434300" y="12701632"/>
          <a:ext cx="889000" cy="2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26962</xdr:rowOff>
    </xdr:from>
    <xdr:to>
      <xdr:col>107</xdr:col>
      <xdr:colOff>50800</xdr:colOff>
      <xdr:row>74</xdr:row>
      <xdr:rowOff>38011</xdr:rowOff>
    </xdr:to>
    <xdr:cxnSp macro="">
      <xdr:nvCxnSpPr>
        <xdr:cNvPr id="859" name="直線コネクタ 858"/>
        <xdr:cNvCxnSpPr/>
      </xdr:nvCxnSpPr>
      <xdr:spPr>
        <a:xfrm>
          <a:off x="19545300" y="12714262"/>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26962</xdr:rowOff>
    </xdr:from>
    <xdr:to>
      <xdr:col>102</xdr:col>
      <xdr:colOff>114300</xdr:colOff>
      <xdr:row>74</xdr:row>
      <xdr:rowOff>52451</xdr:rowOff>
    </xdr:to>
    <xdr:cxnSp macro="">
      <xdr:nvCxnSpPr>
        <xdr:cNvPr id="862" name="直線コネクタ 861"/>
        <xdr:cNvCxnSpPr/>
      </xdr:nvCxnSpPr>
      <xdr:spPr>
        <a:xfrm flipV="1">
          <a:off x="18656300" y="12714262"/>
          <a:ext cx="889000" cy="2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104673</xdr:rowOff>
    </xdr:from>
    <xdr:to>
      <xdr:col>116</xdr:col>
      <xdr:colOff>114300</xdr:colOff>
      <xdr:row>74</xdr:row>
      <xdr:rowOff>34823</xdr:rowOff>
    </xdr:to>
    <xdr:sp macro="" textlink="">
      <xdr:nvSpPr>
        <xdr:cNvPr id="872" name="楕円 871"/>
        <xdr:cNvSpPr/>
      </xdr:nvSpPr>
      <xdr:spPr>
        <a:xfrm>
          <a:off x="22110700" y="1262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127550</xdr:rowOff>
    </xdr:from>
    <xdr:ext cx="534377" cy="259045"/>
    <xdr:sp macro="" textlink="">
      <xdr:nvSpPr>
        <xdr:cNvPr id="873" name="繰出金該当値テキスト"/>
        <xdr:cNvSpPr txBox="1"/>
      </xdr:nvSpPr>
      <xdr:spPr>
        <a:xfrm>
          <a:off x="22212300" y="1247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134982</xdr:rowOff>
    </xdr:from>
    <xdr:to>
      <xdr:col>112</xdr:col>
      <xdr:colOff>38100</xdr:colOff>
      <xdr:row>74</xdr:row>
      <xdr:rowOff>65132</xdr:rowOff>
    </xdr:to>
    <xdr:sp macro="" textlink="">
      <xdr:nvSpPr>
        <xdr:cNvPr id="874" name="楕円 873"/>
        <xdr:cNvSpPr/>
      </xdr:nvSpPr>
      <xdr:spPr>
        <a:xfrm>
          <a:off x="21272500" y="1265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81659</xdr:rowOff>
    </xdr:from>
    <xdr:ext cx="534377" cy="259045"/>
    <xdr:sp macro="" textlink="">
      <xdr:nvSpPr>
        <xdr:cNvPr id="875" name="テキスト ボックス 874"/>
        <xdr:cNvSpPr txBox="1"/>
      </xdr:nvSpPr>
      <xdr:spPr>
        <a:xfrm>
          <a:off x="21056111" y="1242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158661</xdr:rowOff>
    </xdr:from>
    <xdr:to>
      <xdr:col>107</xdr:col>
      <xdr:colOff>101600</xdr:colOff>
      <xdr:row>74</xdr:row>
      <xdr:rowOff>88811</xdr:rowOff>
    </xdr:to>
    <xdr:sp macro="" textlink="">
      <xdr:nvSpPr>
        <xdr:cNvPr id="876" name="楕円 875"/>
        <xdr:cNvSpPr/>
      </xdr:nvSpPr>
      <xdr:spPr>
        <a:xfrm>
          <a:off x="20383500" y="1267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105338</xdr:rowOff>
    </xdr:from>
    <xdr:ext cx="534377" cy="259045"/>
    <xdr:sp macro="" textlink="">
      <xdr:nvSpPr>
        <xdr:cNvPr id="877" name="テキスト ボックス 876"/>
        <xdr:cNvSpPr txBox="1"/>
      </xdr:nvSpPr>
      <xdr:spPr>
        <a:xfrm>
          <a:off x="20167111" y="124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147612</xdr:rowOff>
    </xdr:from>
    <xdr:to>
      <xdr:col>102</xdr:col>
      <xdr:colOff>165100</xdr:colOff>
      <xdr:row>74</xdr:row>
      <xdr:rowOff>77762</xdr:rowOff>
    </xdr:to>
    <xdr:sp macro="" textlink="">
      <xdr:nvSpPr>
        <xdr:cNvPr id="878" name="楕円 877"/>
        <xdr:cNvSpPr/>
      </xdr:nvSpPr>
      <xdr:spPr>
        <a:xfrm>
          <a:off x="19494500" y="1266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94289</xdr:rowOff>
    </xdr:from>
    <xdr:ext cx="534377" cy="259045"/>
    <xdr:sp macro="" textlink="">
      <xdr:nvSpPr>
        <xdr:cNvPr id="879" name="テキスト ボックス 878"/>
        <xdr:cNvSpPr txBox="1"/>
      </xdr:nvSpPr>
      <xdr:spPr>
        <a:xfrm>
          <a:off x="19278111" y="1243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1651</xdr:rowOff>
    </xdr:from>
    <xdr:to>
      <xdr:col>98</xdr:col>
      <xdr:colOff>38100</xdr:colOff>
      <xdr:row>74</xdr:row>
      <xdr:rowOff>103251</xdr:rowOff>
    </xdr:to>
    <xdr:sp macro="" textlink="">
      <xdr:nvSpPr>
        <xdr:cNvPr id="880" name="楕円 879"/>
        <xdr:cNvSpPr/>
      </xdr:nvSpPr>
      <xdr:spPr>
        <a:xfrm>
          <a:off x="18605500" y="1268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119778</xdr:rowOff>
    </xdr:from>
    <xdr:ext cx="534377" cy="259045"/>
    <xdr:sp macro="" textlink="">
      <xdr:nvSpPr>
        <xdr:cNvPr id="881" name="テキスト ボックス 880"/>
        <xdr:cNvSpPr txBox="1"/>
      </xdr:nvSpPr>
      <xdr:spPr>
        <a:xfrm>
          <a:off x="18389111" y="1246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住民一人当たりのコスト（性質別）は、類似団体との乖離額で比較した場合、積立金、補助費等、人件費、公債費、普通建設事業費の順で類似団体平均を大きく上回っている。積立金については、高額な一般寄附があり基金へ積み立てたことから、補助費等については、自治体としては数少ない公立大学を有しており、大学運営費交付金が多額であることなどから、類似団体平均を上回っている。人件費については、市域が広大で支所等を多く配置しなくてはいけないことに加え、類似団体では一部事務組合で業務を行っている団体が多いごみ処理業務や消防業務を単独で行っていること、県から権限移譲を受けている独自事務があることなどから、類似団体平均を上回っている。公債費については、令和６年度に５．６億円の繰上償還を実施しているが、公共施設の更新が続き、起債残高が一定程度あるため、類似団体平均を上回っている。普通建設事業費については、消防庁舎の新築や市内小中学校等の改修、緊急自然災害防止対策事業の実施など工事が集中したことから、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今後も、業務の見直しや効率化など、行財政改革に取り組み経費の縮減に努めるとともに、有利な財源確保に努めながら必要な施策を実施していく予定である。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岡山県新見市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25,939
25,523
793.29
31,007,452
29,296,393
1,358,973
16,232,182
28,905,181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166751</xdr:rowOff>
    </xdr:from>
    <xdr:to>
      <xdr:col>24</xdr:col>
      <xdr:colOff>63500</xdr:colOff>
      <xdr:row>37</xdr:row>
      <xdr:rowOff>39497</xdr:rowOff>
    </xdr:to>
    <xdr:cxnSp macro="">
      <xdr:nvCxnSpPr>
        <xdr:cNvPr id="61" name="直線コネクタ 60"/>
        <xdr:cNvCxnSpPr/>
      </xdr:nvCxnSpPr>
      <xdr:spPr>
        <a:xfrm>
          <a:off x="3797300" y="6338951"/>
          <a:ext cx="8382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166751</xdr:rowOff>
    </xdr:from>
    <xdr:to>
      <xdr:col>19</xdr:col>
      <xdr:colOff>177800</xdr:colOff>
      <xdr:row>37</xdr:row>
      <xdr:rowOff>82931</xdr:rowOff>
    </xdr:to>
    <xdr:cxnSp macro="">
      <xdr:nvCxnSpPr>
        <xdr:cNvPr id="64" name="直線コネクタ 63"/>
        <xdr:cNvCxnSpPr/>
      </xdr:nvCxnSpPr>
      <xdr:spPr>
        <a:xfrm flipV="1">
          <a:off x="2908300" y="6338951"/>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82931</xdr:rowOff>
    </xdr:from>
    <xdr:to>
      <xdr:col>15</xdr:col>
      <xdr:colOff>50800</xdr:colOff>
      <xdr:row>37</xdr:row>
      <xdr:rowOff>102553</xdr:rowOff>
    </xdr:to>
    <xdr:cxnSp macro="">
      <xdr:nvCxnSpPr>
        <xdr:cNvPr id="67" name="直線コネクタ 66"/>
        <xdr:cNvCxnSpPr/>
      </xdr:nvCxnSpPr>
      <xdr:spPr>
        <a:xfrm flipV="1">
          <a:off x="2019300" y="6426581"/>
          <a:ext cx="889000" cy="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20638</xdr:rowOff>
    </xdr:from>
    <xdr:to>
      <xdr:col>10</xdr:col>
      <xdr:colOff>114300</xdr:colOff>
      <xdr:row>37</xdr:row>
      <xdr:rowOff>102553</xdr:rowOff>
    </xdr:to>
    <xdr:cxnSp macro="">
      <xdr:nvCxnSpPr>
        <xdr:cNvPr id="70" name="直線コネクタ 69"/>
        <xdr:cNvCxnSpPr/>
      </xdr:nvCxnSpPr>
      <xdr:spPr>
        <a:xfrm>
          <a:off x="1130300" y="6364288"/>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160147</xdr:rowOff>
    </xdr:from>
    <xdr:to>
      <xdr:col>24</xdr:col>
      <xdr:colOff>114300</xdr:colOff>
      <xdr:row>37</xdr:row>
      <xdr:rowOff>90297</xdr:rowOff>
    </xdr:to>
    <xdr:sp macro="" textlink="">
      <xdr:nvSpPr>
        <xdr:cNvPr id="80" name="楕円 79"/>
        <xdr:cNvSpPr/>
      </xdr:nvSpPr>
      <xdr:spPr>
        <a:xfrm>
          <a:off x="4584700" y="633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11574</xdr:rowOff>
    </xdr:from>
    <xdr:ext cx="469744" cy="259045"/>
    <xdr:sp macro="" textlink="">
      <xdr:nvSpPr>
        <xdr:cNvPr id="81" name="議会費該当値テキスト"/>
        <xdr:cNvSpPr txBox="1"/>
      </xdr:nvSpPr>
      <xdr:spPr>
        <a:xfrm>
          <a:off x="4686300" y="618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115951</xdr:rowOff>
    </xdr:from>
    <xdr:to>
      <xdr:col>20</xdr:col>
      <xdr:colOff>38100</xdr:colOff>
      <xdr:row>37</xdr:row>
      <xdr:rowOff>46101</xdr:rowOff>
    </xdr:to>
    <xdr:sp macro="" textlink="">
      <xdr:nvSpPr>
        <xdr:cNvPr id="82" name="楕円 81"/>
        <xdr:cNvSpPr/>
      </xdr:nvSpPr>
      <xdr:spPr>
        <a:xfrm>
          <a:off x="3746500" y="628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62628</xdr:rowOff>
    </xdr:from>
    <xdr:ext cx="469744" cy="259045"/>
    <xdr:sp macro="" textlink="">
      <xdr:nvSpPr>
        <xdr:cNvPr id="83" name="テキスト ボックス 82"/>
        <xdr:cNvSpPr txBox="1"/>
      </xdr:nvSpPr>
      <xdr:spPr>
        <a:xfrm>
          <a:off x="3562428" y="606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32131</xdr:rowOff>
    </xdr:from>
    <xdr:to>
      <xdr:col>15</xdr:col>
      <xdr:colOff>101600</xdr:colOff>
      <xdr:row>37</xdr:row>
      <xdr:rowOff>133731</xdr:rowOff>
    </xdr:to>
    <xdr:sp macro="" textlink="">
      <xdr:nvSpPr>
        <xdr:cNvPr id="84" name="楕円 83"/>
        <xdr:cNvSpPr/>
      </xdr:nvSpPr>
      <xdr:spPr>
        <a:xfrm>
          <a:off x="2857500" y="637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150258</xdr:rowOff>
    </xdr:from>
    <xdr:ext cx="469744" cy="259045"/>
    <xdr:sp macro="" textlink="">
      <xdr:nvSpPr>
        <xdr:cNvPr id="85" name="テキスト ボックス 84"/>
        <xdr:cNvSpPr txBox="1"/>
      </xdr:nvSpPr>
      <xdr:spPr>
        <a:xfrm>
          <a:off x="2673428" y="615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51753</xdr:rowOff>
    </xdr:from>
    <xdr:to>
      <xdr:col>10</xdr:col>
      <xdr:colOff>165100</xdr:colOff>
      <xdr:row>37</xdr:row>
      <xdr:rowOff>153353</xdr:rowOff>
    </xdr:to>
    <xdr:sp macro="" textlink="">
      <xdr:nvSpPr>
        <xdr:cNvPr id="86" name="楕円 85"/>
        <xdr:cNvSpPr/>
      </xdr:nvSpPr>
      <xdr:spPr>
        <a:xfrm>
          <a:off x="1968500" y="639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169880</xdr:rowOff>
    </xdr:from>
    <xdr:ext cx="469744" cy="259045"/>
    <xdr:sp macro="" textlink="">
      <xdr:nvSpPr>
        <xdr:cNvPr id="87" name="テキスト ボックス 86"/>
        <xdr:cNvSpPr txBox="1"/>
      </xdr:nvSpPr>
      <xdr:spPr>
        <a:xfrm>
          <a:off x="1784428" y="617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141288</xdr:rowOff>
    </xdr:from>
    <xdr:to>
      <xdr:col>6</xdr:col>
      <xdr:colOff>38100</xdr:colOff>
      <xdr:row>37</xdr:row>
      <xdr:rowOff>71438</xdr:rowOff>
    </xdr:to>
    <xdr:sp macro="" textlink="">
      <xdr:nvSpPr>
        <xdr:cNvPr id="88" name="楕円 87"/>
        <xdr:cNvSpPr/>
      </xdr:nvSpPr>
      <xdr:spPr>
        <a:xfrm>
          <a:off x="1079500" y="631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87965</xdr:rowOff>
    </xdr:from>
    <xdr:ext cx="469744" cy="259045"/>
    <xdr:sp macro="" textlink="">
      <xdr:nvSpPr>
        <xdr:cNvPr id="89" name="テキスト ボックス 88"/>
        <xdr:cNvSpPr txBox="1"/>
      </xdr:nvSpPr>
      <xdr:spPr>
        <a:xfrm>
          <a:off x="895428" y="608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66580</xdr:rowOff>
    </xdr:from>
    <xdr:to>
      <xdr:col>24</xdr:col>
      <xdr:colOff>63500</xdr:colOff>
      <xdr:row>58</xdr:row>
      <xdr:rowOff>5366</xdr:rowOff>
    </xdr:to>
    <xdr:cxnSp macro="">
      <xdr:nvCxnSpPr>
        <xdr:cNvPr id="118" name="直線コネクタ 117"/>
        <xdr:cNvCxnSpPr/>
      </xdr:nvCxnSpPr>
      <xdr:spPr>
        <a:xfrm flipV="1">
          <a:off x="3797300" y="9839230"/>
          <a:ext cx="838200" cy="11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5366</xdr:rowOff>
    </xdr:from>
    <xdr:to>
      <xdr:col>19</xdr:col>
      <xdr:colOff>177800</xdr:colOff>
      <xdr:row>58</xdr:row>
      <xdr:rowOff>39984</xdr:rowOff>
    </xdr:to>
    <xdr:cxnSp macro="">
      <xdr:nvCxnSpPr>
        <xdr:cNvPr id="121" name="直線コネクタ 120"/>
        <xdr:cNvCxnSpPr/>
      </xdr:nvCxnSpPr>
      <xdr:spPr>
        <a:xfrm flipV="1">
          <a:off x="2908300" y="9949466"/>
          <a:ext cx="889000" cy="3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26431</xdr:rowOff>
    </xdr:from>
    <xdr:to>
      <xdr:col>15</xdr:col>
      <xdr:colOff>50800</xdr:colOff>
      <xdr:row>58</xdr:row>
      <xdr:rowOff>39984</xdr:rowOff>
    </xdr:to>
    <xdr:cxnSp macro="">
      <xdr:nvCxnSpPr>
        <xdr:cNvPr id="124" name="直線コネクタ 123"/>
        <xdr:cNvCxnSpPr/>
      </xdr:nvCxnSpPr>
      <xdr:spPr>
        <a:xfrm>
          <a:off x="2019300" y="9970531"/>
          <a:ext cx="889000" cy="1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92960</xdr:rowOff>
    </xdr:from>
    <xdr:to>
      <xdr:col>10</xdr:col>
      <xdr:colOff>114300</xdr:colOff>
      <xdr:row>58</xdr:row>
      <xdr:rowOff>26431</xdr:rowOff>
    </xdr:to>
    <xdr:cxnSp macro="">
      <xdr:nvCxnSpPr>
        <xdr:cNvPr id="127" name="直線コネクタ 126"/>
        <xdr:cNvCxnSpPr/>
      </xdr:nvCxnSpPr>
      <xdr:spPr>
        <a:xfrm>
          <a:off x="1130300" y="9865610"/>
          <a:ext cx="889000" cy="10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15780</xdr:rowOff>
    </xdr:from>
    <xdr:to>
      <xdr:col>24</xdr:col>
      <xdr:colOff>114300</xdr:colOff>
      <xdr:row>57</xdr:row>
      <xdr:rowOff>117380</xdr:rowOff>
    </xdr:to>
    <xdr:sp macro="" textlink="">
      <xdr:nvSpPr>
        <xdr:cNvPr id="137" name="楕円 136"/>
        <xdr:cNvSpPr/>
      </xdr:nvSpPr>
      <xdr:spPr>
        <a:xfrm>
          <a:off x="4584700" y="97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38657</xdr:rowOff>
    </xdr:from>
    <xdr:ext cx="599010" cy="259045"/>
    <xdr:sp macro="" textlink="">
      <xdr:nvSpPr>
        <xdr:cNvPr id="138" name="総務費該当値テキスト"/>
        <xdr:cNvSpPr txBox="1"/>
      </xdr:nvSpPr>
      <xdr:spPr>
        <a:xfrm>
          <a:off x="4686300" y="9639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126016</xdr:rowOff>
    </xdr:from>
    <xdr:to>
      <xdr:col>20</xdr:col>
      <xdr:colOff>38100</xdr:colOff>
      <xdr:row>58</xdr:row>
      <xdr:rowOff>56166</xdr:rowOff>
    </xdr:to>
    <xdr:sp macro="" textlink="">
      <xdr:nvSpPr>
        <xdr:cNvPr id="139" name="楕円 138"/>
        <xdr:cNvSpPr/>
      </xdr:nvSpPr>
      <xdr:spPr>
        <a:xfrm>
          <a:off x="3746500" y="989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72693</xdr:rowOff>
    </xdr:from>
    <xdr:ext cx="599010" cy="259045"/>
    <xdr:sp macro="" textlink="">
      <xdr:nvSpPr>
        <xdr:cNvPr id="140" name="テキスト ボックス 139"/>
        <xdr:cNvSpPr txBox="1"/>
      </xdr:nvSpPr>
      <xdr:spPr>
        <a:xfrm>
          <a:off x="3497795" y="967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160634</xdr:rowOff>
    </xdr:from>
    <xdr:to>
      <xdr:col>15</xdr:col>
      <xdr:colOff>101600</xdr:colOff>
      <xdr:row>58</xdr:row>
      <xdr:rowOff>90784</xdr:rowOff>
    </xdr:to>
    <xdr:sp macro="" textlink="">
      <xdr:nvSpPr>
        <xdr:cNvPr id="141" name="楕円 140"/>
        <xdr:cNvSpPr/>
      </xdr:nvSpPr>
      <xdr:spPr>
        <a:xfrm>
          <a:off x="2857500" y="993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107311</xdr:rowOff>
    </xdr:from>
    <xdr:ext cx="599010" cy="259045"/>
    <xdr:sp macro="" textlink="">
      <xdr:nvSpPr>
        <xdr:cNvPr id="142" name="テキスト ボックス 141"/>
        <xdr:cNvSpPr txBox="1"/>
      </xdr:nvSpPr>
      <xdr:spPr>
        <a:xfrm>
          <a:off x="2608795" y="970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147081</xdr:rowOff>
    </xdr:from>
    <xdr:to>
      <xdr:col>10</xdr:col>
      <xdr:colOff>165100</xdr:colOff>
      <xdr:row>58</xdr:row>
      <xdr:rowOff>77231</xdr:rowOff>
    </xdr:to>
    <xdr:sp macro="" textlink="">
      <xdr:nvSpPr>
        <xdr:cNvPr id="143" name="楕円 142"/>
        <xdr:cNvSpPr/>
      </xdr:nvSpPr>
      <xdr:spPr>
        <a:xfrm>
          <a:off x="1968500" y="991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93758</xdr:rowOff>
    </xdr:from>
    <xdr:ext cx="599010" cy="259045"/>
    <xdr:sp macro="" textlink="">
      <xdr:nvSpPr>
        <xdr:cNvPr id="144" name="テキスト ボックス 143"/>
        <xdr:cNvSpPr txBox="1"/>
      </xdr:nvSpPr>
      <xdr:spPr>
        <a:xfrm>
          <a:off x="1719795" y="9694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42160</xdr:rowOff>
    </xdr:from>
    <xdr:to>
      <xdr:col>6</xdr:col>
      <xdr:colOff>38100</xdr:colOff>
      <xdr:row>57</xdr:row>
      <xdr:rowOff>143760</xdr:rowOff>
    </xdr:to>
    <xdr:sp macro="" textlink="">
      <xdr:nvSpPr>
        <xdr:cNvPr id="145" name="楕円 144"/>
        <xdr:cNvSpPr/>
      </xdr:nvSpPr>
      <xdr:spPr>
        <a:xfrm>
          <a:off x="1079500" y="981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160287</xdr:rowOff>
    </xdr:from>
    <xdr:ext cx="599010" cy="259045"/>
    <xdr:sp macro="" textlink="">
      <xdr:nvSpPr>
        <xdr:cNvPr id="146" name="テキスト ボックス 145"/>
        <xdr:cNvSpPr txBox="1"/>
      </xdr:nvSpPr>
      <xdr:spPr>
        <a:xfrm>
          <a:off x="830795" y="9590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85903</xdr:rowOff>
    </xdr:from>
    <xdr:to>
      <xdr:col>24</xdr:col>
      <xdr:colOff>63500</xdr:colOff>
      <xdr:row>77</xdr:row>
      <xdr:rowOff>114185</xdr:rowOff>
    </xdr:to>
    <xdr:cxnSp macro="">
      <xdr:nvCxnSpPr>
        <xdr:cNvPr id="178" name="直線コネクタ 177"/>
        <xdr:cNvCxnSpPr/>
      </xdr:nvCxnSpPr>
      <xdr:spPr>
        <a:xfrm flipV="1">
          <a:off x="3797300" y="13287553"/>
          <a:ext cx="838200" cy="2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77981</xdr:rowOff>
    </xdr:from>
    <xdr:to>
      <xdr:col>19</xdr:col>
      <xdr:colOff>177800</xdr:colOff>
      <xdr:row>77</xdr:row>
      <xdr:rowOff>114185</xdr:rowOff>
    </xdr:to>
    <xdr:cxnSp macro="">
      <xdr:nvCxnSpPr>
        <xdr:cNvPr id="181" name="直線コネクタ 180"/>
        <xdr:cNvCxnSpPr/>
      </xdr:nvCxnSpPr>
      <xdr:spPr>
        <a:xfrm>
          <a:off x="2908300" y="13279631"/>
          <a:ext cx="889000" cy="3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77981</xdr:rowOff>
    </xdr:from>
    <xdr:to>
      <xdr:col>15</xdr:col>
      <xdr:colOff>50800</xdr:colOff>
      <xdr:row>77</xdr:row>
      <xdr:rowOff>102315</xdr:rowOff>
    </xdr:to>
    <xdr:cxnSp macro="">
      <xdr:nvCxnSpPr>
        <xdr:cNvPr id="184" name="直線コネクタ 183"/>
        <xdr:cNvCxnSpPr/>
      </xdr:nvCxnSpPr>
      <xdr:spPr>
        <a:xfrm flipV="1">
          <a:off x="2019300" y="13279631"/>
          <a:ext cx="889000" cy="2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102315</xdr:rowOff>
    </xdr:from>
    <xdr:to>
      <xdr:col>10</xdr:col>
      <xdr:colOff>114300</xdr:colOff>
      <xdr:row>78</xdr:row>
      <xdr:rowOff>17431</xdr:rowOff>
    </xdr:to>
    <xdr:cxnSp macro="">
      <xdr:nvCxnSpPr>
        <xdr:cNvPr id="187" name="直線コネクタ 186"/>
        <xdr:cNvCxnSpPr/>
      </xdr:nvCxnSpPr>
      <xdr:spPr>
        <a:xfrm flipV="1">
          <a:off x="1130300" y="13303965"/>
          <a:ext cx="889000" cy="8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35103</xdr:rowOff>
    </xdr:from>
    <xdr:to>
      <xdr:col>24</xdr:col>
      <xdr:colOff>114300</xdr:colOff>
      <xdr:row>77</xdr:row>
      <xdr:rowOff>136703</xdr:rowOff>
    </xdr:to>
    <xdr:sp macro="" textlink="">
      <xdr:nvSpPr>
        <xdr:cNvPr id="197" name="楕円 196"/>
        <xdr:cNvSpPr/>
      </xdr:nvSpPr>
      <xdr:spPr>
        <a:xfrm>
          <a:off x="4584700" y="1323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13530</xdr:rowOff>
    </xdr:from>
    <xdr:ext cx="599010" cy="259045"/>
    <xdr:sp macro="" textlink="">
      <xdr:nvSpPr>
        <xdr:cNvPr id="198" name="民生費該当値テキスト"/>
        <xdr:cNvSpPr txBox="1"/>
      </xdr:nvSpPr>
      <xdr:spPr>
        <a:xfrm>
          <a:off x="4686300" y="1321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63385</xdr:rowOff>
    </xdr:from>
    <xdr:to>
      <xdr:col>20</xdr:col>
      <xdr:colOff>38100</xdr:colOff>
      <xdr:row>77</xdr:row>
      <xdr:rowOff>164985</xdr:rowOff>
    </xdr:to>
    <xdr:sp macro="" textlink="">
      <xdr:nvSpPr>
        <xdr:cNvPr id="199" name="楕円 198"/>
        <xdr:cNvSpPr/>
      </xdr:nvSpPr>
      <xdr:spPr>
        <a:xfrm>
          <a:off x="3746500" y="1326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156112</xdr:rowOff>
    </xdr:from>
    <xdr:ext cx="599010" cy="259045"/>
    <xdr:sp macro="" textlink="">
      <xdr:nvSpPr>
        <xdr:cNvPr id="200" name="テキスト ボックス 199"/>
        <xdr:cNvSpPr txBox="1"/>
      </xdr:nvSpPr>
      <xdr:spPr>
        <a:xfrm>
          <a:off x="3497795" y="1335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27181</xdr:rowOff>
    </xdr:from>
    <xdr:to>
      <xdr:col>15</xdr:col>
      <xdr:colOff>101600</xdr:colOff>
      <xdr:row>77</xdr:row>
      <xdr:rowOff>128781</xdr:rowOff>
    </xdr:to>
    <xdr:sp macro="" textlink="">
      <xdr:nvSpPr>
        <xdr:cNvPr id="201" name="楕円 200"/>
        <xdr:cNvSpPr/>
      </xdr:nvSpPr>
      <xdr:spPr>
        <a:xfrm>
          <a:off x="2857500" y="1322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145308</xdr:rowOff>
    </xdr:from>
    <xdr:ext cx="599010" cy="259045"/>
    <xdr:sp macro="" textlink="">
      <xdr:nvSpPr>
        <xdr:cNvPr id="202" name="テキスト ボックス 201"/>
        <xdr:cNvSpPr txBox="1"/>
      </xdr:nvSpPr>
      <xdr:spPr>
        <a:xfrm>
          <a:off x="2608795" y="13004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51515</xdr:rowOff>
    </xdr:from>
    <xdr:to>
      <xdr:col>10</xdr:col>
      <xdr:colOff>165100</xdr:colOff>
      <xdr:row>77</xdr:row>
      <xdr:rowOff>153115</xdr:rowOff>
    </xdr:to>
    <xdr:sp macro="" textlink="">
      <xdr:nvSpPr>
        <xdr:cNvPr id="203" name="楕円 202"/>
        <xdr:cNvSpPr/>
      </xdr:nvSpPr>
      <xdr:spPr>
        <a:xfrm>
          <a:off x="1968500" y="1325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144242</xdr:rowOff>
    </xdr:from>
    <xdr:ext cx="599010" cy="259045"/>
    <xdr:sp macro="" textlink="">
      <xdr:nvSpPr>
        <xdr:cNvPr id="204" name="テキスト ボックス 203"/>
        <xdr:cNvSpPr txBox="1"/>
      </xdr:nvSpPr>
      <xdr:spPr>
        <a:xfrm>
          <a:off x="1719795" y="13345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138081</xdr:rowOff>
    </xdr:from>
    <xdr:to>
      <xdr:col>6</xdr:col>
      <xdr:colOff>38100</xdr:colOff>
      <xdr:row>78</xdr:row>
      <xdr:rowOff>68231</xdr:rowOff>
    </xdr:to>
    <xdr:sp macro="" textlink="">
      <xdr:nvSpPr>
        <xdr:cNvPr id="205" name="楕円 204"/>
        <xdr:cNvSpPr/>
      </xdr:nvSpPr>
      <xdr:spPr>
        <a:xfrm>
          <a:off x="1079500" y="1333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59358</xdr:rowOff>
    </xdr:from>
    <xdr:ext cx="599010" cy="259045"/>
    <xdr:sp macro="" textlink="">
      <xdr:nvSpPr>
        <xdr:cNvPr id="206" name="テキスト ボックス 205"/>
        <xdr:cNvSpPr txBox="1"/>
      </xdr:nvSpPr>
      <xdr:spPr>
        <a:xfrm>
          <a:off x="830795" y="13432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67748</xdr:rowOff>
    </xdr:from>
    <xdr:to>
      <xdr:col>24</xdr:col>
      <xdr:colOff>63500</xdr:colOff>
      <xdr:row>99</xdr:row>
      <xdr:rowOff>73552</xdr:rowOff>
    </xdr:to>
    <xdr:cxnSp macro="">
      <xdr:nvCxnSpPr>
        <xdr:cNvPr id="237" name="直線コネクタ 236"/>
        <xdr:cNvCxnSpPr/>
      </xdr:nvCxnSpPr>
      <xdr:spPr>
        <a:xfrm>
          <a:off x="3797300" y="17041298"/>
          <a:ext cx="838200" cy="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67748</xdr:rowOff>
    </xdr:from>
    <xdr:to>
      <xdr:col>19</xdr:col>
      <xdr:colOff>177800</xdr:colOff>
      <xdr:row>99</xdr:row>
      <xdr:rowOff>71087</xdr:rowOff>
    </xdr:to>
    <xdr:cxnSp macro="">
      <xdr:nvCxnSpPr>
        <xdr:cNvPr id="240" name="直線コネクタ 239"/>
        <xdr:cNvCxnSpPr/>
      </xdr:nvCxnSpPr>
      <xdr:spPr>
        <a:xfrm flipV="1">
          <a:off x="2908300" y="17041298"/>
          <a:ext cx="889000" cy="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71087</xdr:rowOff>
    </xdr:from>
    <xdr:to>
      <xdr:col>15</xdr:col>
      <xdr:colOff>50800</xdr:colOff>
      <xdr:row>99</xdr:row>
      <xdr:rowOff>71899</xdr:rowOff>
    </xdr:to>
    <xdr:cxnSp macro="">
      <xdr:nvCxnSpPr>
        <xdr:cNvPr id="243" name="直線コネクタ 242"/>
        <xdr:cNvCxnSpPr/>
      </xdr:nvCxnSpPr>
      <xdr:spPr>
        <a:xfrm flipV="1">
          <a:off x="2019300" y="17044637"/>
          <a:ext cx="889000" cy="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71899</xdr:rowOff>
    </xdr:from>
    <xdr:to>
      <xdr:col>10</xdr:col>
      <xdr:colOff>114300</xdr:colOff>
      <xdr:row>99</xdr:row>
      <xdr:rowOff>76592</xdr:rowOff>
    </xdr:to>
    <xdr:cxnSp macro="">
      <xdr:nvCxnSpPr>
        <xdr:cNvPr id="246" name="直線コネクタ 245"/>
        <xdr:cNvCxnSpPr/>
      </xdr:nvCxnSpPr>
      <xdr:spPr>
        <a:xfrm flipV="1">
          <a:off x="1130300" y="17045449"/>
          <a:ext cx="889000" cy="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22752</xdr:rowOff>
    </xdr:from>
    <xdr:to>
      <xdr:col>24</xdr:col>
      <xdr:colOff>114300</xdr:colOff>
      <xdr:row>99</xdr:row>
      <xdr:rowOff>124352</xdr:rowOff>
    </xdr:to>
    <xdr:sp macro="" textlink="">
      <xdr:nvSpPr>
        <xdr:cNvPr id="256" name="楕円 255"/>
        <xdr:cNvSpPr/>
      </xdr:nvSpPr>
      <xdr:spPr>
        <a:xfrm>
          <a:off x="4584700" y="1699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153579</xdr:rowOff>
    </xdr:from>
    <xdr:ext cx="534377" cy="259045"/>
    <xdr:sp macro="" textlink="">
      <xdr:nvSpPr>
        <xdr:cNvPr id="257" name="衛生費該当値テキスト"/>
        <xdr:cNvSpPr txBox="1"/>
      </xdr:nvSpPr>
      <xdr:spPr>
        <a:xfrm>
          <a:off x="4686300" y="1678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16948</xdr:rowOff>
    </xdr:from>
    <xdr:to>
      <xdr:col>20</xdr:col>
      <xdr:colOff>38100</xdr:colOff>
      <xdr:row>99</xdr:row>
      <xdr:rowOff>118548</xdr:rowOff>
    </xdr:to>
    <xdr:sp macro="" textlink="">
      <xdr:nvSpPr>
        <xdr:cNvPr id="258" name="楕円 257"/>
        <xdr:cNvSpPr/>
      </xdr:nvSpPr>
      <xdr:spPr>
        <a:xfrm>
          <a:off x="3746500" y="1699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135075</xdr:rowOff>
    </xdr:from>
    <xdr:ext cx="534377" cy="259045"/>
    <xdr:sp macro="" textlink="">
      <xdr:nvSpPr>
        <xdr:cNvPr id="259" name="テキスト ボックス 258"/>
        <xdr:cNvSpPr txBox="1"/>
      </xdr:nvSpPr>
      <xdr:spPr>
        <a:xfrm>
          <a:off x="3530111" y="1676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20287</xdr:rowOff>
    </xdr:from>
    <xdr:to>
      <xdr:col>15</xdr:col>
      <xdr:colOff>101600</xdr:colOff>
      <xdr:row>99</xdr:row>
      <xdr:rowOff>121887</xdr:rowOff>
    </xdr:to>
    <xdr:sp macro="" textlink="">
      <xdr:nvSpPr>
        <xdr:cNvPr id="260" name="楕円 259"/>
        <xdr:cNvSpPr/>
      </xdr:nvSpPr>
      <xdr:spPr>
        <a:xfrm>
          <a:off x="2857500" y="1699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138414</xdr:rowOff>
    </xdr:from>
    <xdr:ext cx="534377" cy="259045"/>
    <xdr:sp macro="" textlink="">
      <xdr:nvSpPr>
        <xdr:cNvPr id="261" name="テキスト ボックス 260"/>
        <xdr:cNvSpPr txBox="1"/>
      </xdr:nvSpPr>
      <xdr:spPr>
        <a:xfrm>
          <a:off x="2641111" y="1676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21099</xdr:rowOff>
    </xdr:from>
    <xdr:to>
      <xdr:col>10</xdr:col>
      <xdr:colOff>165100</xdr:colOff>
      <xdr:row>99</xdr:row>
      <xdr:rowOff>122699</xdr:rowOff>
    </xdr:to>
    <xdr:sp macro="" textlink="">
      <xdr:nvSpPr>
        <xdr:cNvPr id="262" name="楕円 261"/>
        <xdr:cNvSpPr/>
      </xdr:nvSpPr>
      <xdr:spPr>
        <a:xfrm>
          <a:off x="1968500" y="1699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139226</xdr:rowOff>
    </xdr:from>
    <xdr:ext cx="534377" cy="259045"/>
    <xdr:sp macro="" textlink="">
      <xdr:nvSpPr>
        <xdr:cNvPr id="263" name="テキスト ボックス 262"/>
        <xdr:cNvSpPr txBox="1"/>
      </xdr:nvSpPr>
      <xdr:spPr>
        <a:xfrm>
          <a:off x="1752111" y="1676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25792</xdr:rowOff>
    </xdr:from>
    <xdr:to>
      <xdr:col>6</xdr:col>
      <xdr:colOff>38100</xdr:colOff>
      <xdr:row>99</xdr:row>
      <xdr:rowOff>127392</xdr:rowOff>
    </xdr:to>
    <xdr:sp macro="" textlink="">
      <xdr:nvSpPr>
        <xdr:cNvPr id="264" name="楕円 263"/>
        <xdr:cNvSpPr/>
      </xdr:nvSpPr>
      <xdr:spPr>
        <a:xfrm>
          <a:off x="1079500" y="1699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143919</xdr:rowOff>
    </xdr:from>
    <xdr:ext cx="534377" cy="259045"/>
    <xdr:sp macro="" textlink="">
      <xdr:nvSpPr>
        <xdr:cNvPr id="265" name="テキスト ボックス 264"/>
        <xdr:cNvSpPr txBox="1"/>
      </xdr:nvSpPr>
      <xdr:spPr>
        <a:xfrm>
          <a:off x="863111" y="1677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907</xdr:rowOff>
    </xdr:from>
    <xdr:to>
      <xdr:col>55</xdr:col>
      <xdr:colOff>0</xdr:colOff>
      <xdr:row>36</xdr:row>
      <xdr:rowOff>11357</xdr:rowOff>
    </xdr:to>
    <xdr:cxnSp macro="">
      <xdr:nvCxnSpPr>
        <xdr:cNvPr id="296" name="直線コネクタ 295"/>
        <xdr:cNvCxnSpPr/>
      </xdr:nvCxnSpPr>
      <xdr:spPr>
        <a:xfrm flipV="1">
          <a:off x="9639300" y="6173107"/>
          <a:ext cx="8382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82676</xdr:rowOff>
    </xdr:from>
    <xdr:ext cx="378565" cy="259045"/>
    <xdr:sp macro="" textlink="">
      <xdr:nvSpPr>
        <xdr:cNvPr id="297" name="労働費平均値テキスト"/>
        <xdr:cNvSpPr txBox="1"/>
      </xdr:nvSpPr>
      <xdr:spPr>
        <a:xfrm>
          <a:off x="10528300" y="6426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170071</xdr:rowOff>
    </xdr:from>
    <xdr:to>
      <xdr:col>50</xdr:col>
      <xdr:colOff>114300</xdr:colOff>
      <xdr:row>36</xdr:row>
      <xdr:rowOff>11357</xdr:rowOff>
    </xdr:to>
    <xdr:cxnSp macro="">
      <xdr:nvCxnSpPr>
        <xdr:cNvPr id="299" name="直線コネクタ 298"/>
        <xdr:cNvCxnSpPr/>
      </xdr:nvCxnSpPr>
      <xdr:spPr>
        <a:xfrm>
          <a:off x="8750300" y="5999371"/>
          <a:ext cx="889000" cy="18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53284</xdr:rowOff>
    </xdr:from>
    <xdr:ext cx="378565" cy="259045"/>
    <xdr:sp macro="" textlink="">
      <xdr:nvSpPr>
        <xdr:cNvPr id="301" name="テキスト ボックス 300"/>
        <xdr:cNvSpPr txBox="1"/>
      </xdr:nvSpPr>
      <xdr:spPr>
        <a:xfrm>
          <a:off x="9450017" y="6568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170071</xdr:rowOff>
    </xdr:from>
    <xdr:to>
      <xdr:col>45</xdr:col>
      <xdr:colOff>177800</xdr:colOff>
      <xdr:row>35</xdr:row>
      <xdr:rowOff>50546</xdr:rowOff>
    </xdr:to>
    <xdr:cxnSp macro="">
      <xdr:nvCxnSpPr>
        <xdr:cNvPr id="302" name="直線コネクタ 301"/>
        <xdr:cNvCxnSpPr/>
      </xdr:nvCxnSpPr>
      <xdr:spPr>
        <a:xfrm flipV="1">
          <a:off x="7861300" y="5999371"/>
          <a:ext cx="889000" cy="5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40548</xdr:rowOff>
    </xdr:from>
    <xdr:ext cx="378565" cy="259045"/>
    <xdr:sp macro="" textlink="">
      <xdr:nvSpPr>
        <xdr:cNvPr id="304" name="テキスト ボックス 303"/>
        <xdr:cNvSpPr txBox="1"/>
      </xdr:nvSpPr>
      <xdr:spPr>
        <a:xfrm>
          <a:off x="8561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50546</xdr:rowOff>
    </xdr:from>
    <xdr:to>
      <xdr:col>41</xdr:col>
      <xdr:colOff>50800</xdr:colOff>
      <xdr:row>35</xdr:row>
      <xdr:rowOff>125331</xdr:rowOff>
    </xdr:to>
    <xdr:cxnSp macro="">
      <xdr:nvCxnSpPr>
        <xdr:cNvPr id="305" name="直線コネクタ 304"/>
        <xdr:cNvCxnSpPr/>
      </xdr:nvCxnSpPr>
      <xdr:spPr>
        <a:xfrm flipV="1">
          <a:off x="6972300" y="6051296"/>
          <a:ext cx="889000" cy="7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54264</xdr:rowOff>
    </xdr:from>
    <xdr:ext cx="378565" cy="259045"/>
    <xdr:sp macro="" textlink="">
      <xdr:nvSpPr>
        <xdr:cNvPr id="307" name="テキスト ボックス 306"/>
        <xdr:cNvSpPr txBox="1"/>
      </xdr:nvSpPr>
      <xdr:spPr>
        <a:xfrm>
          <a:off x="7672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79410</xdr:rowOff>
    </xdr:from>
    <xdr:ext cx="378565" cy="259045"/>
    <xdr:sp macro="" textlink="">
      <xdr:nvSpPr>
        <xdr:cNvPr id="309" name="テキスト ボックス 308"/>
        <xdr:cNvSpPr txBox="1"/>
      </xdr:nvSpPr>
      <xdr:spPr>
        <a:xfrm>
          <a:off x="6783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121557</xdr:rowOff>
    </xdr:from>
    <xdr:to>
      <xdr:col>55</xdr:col>
      <xdr:colOff>50800</xdr:colOff>
      <xdr:row>36</xdr:row>
      <xdr:rowOff>51707</xdr:rowOff>
    </xdr:to>
    <xdr:sp macro="" textlink="">
      <xdr:nvSpPr>
        <xdr:cNvPr id="315" name="楕円 314"/>
        <xdr:cNvSpPr/>
      </xdr:nvSpPr>
      <xdr:spPr>
        <a:xfrm>
          <a:off x="10426700" y="612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144434</xdr:rowOff>
    </xdr:from>
    <xdr:ext cx="469744" cy="259045"/>
    <xdr:sp macro="" textlink="">
      <xdr:nvSpPr>
        <xdr:cNvPr id="316" name="労働費該当値テキスト"/>
        <xdr:cNvSpPr txBox="1"/>
      </xdr:nvSpPr>
      <xdr:spPr>
        <a:xfrm>
          <a:off x="10528300" y="597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132007</xdr:rowOff>
    </xdr:from>
    <xdr:to>
      <xdr:col>50</xdr:col>
      <xdr:colOff>165100</xdr:colOff>
      <xdr:row>36</xdr:row>
      <xdr:rowOff>62157</xdr:rowOff>
    </xdr:to>
    <xdr:sp macro="" textlink="">
      <xdr:nvSpPr>
        <xdr:cNvPr id="317" name="楕円 316"/>
        <xdr:cNvSpPr/>
      </xdr:nvSpPr>
      <xdr:spPr>
        <a:xfrm>
          <a:off x="9588500" y="613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78684</xdr:rowOff>
    </xdr:from>
    <xdr:ext cx="469744" cy="259045"/>
    <xdr:sp macro="" textlink="">
      <xdr:nvSpPr>
        <xdr:cNvPr id="318" name="テキスト ボックス 317"/>
        <xdr:cNvSpPr txBox="1"/>
      </xdr:nvSpPr>
      <xdr:spPr>
        <a:xfrm>
          <a:off x="9404428" y="590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119271</xdr:rowOff>
    </xdr:from>
    <xdr:to>
      <xdr:col>46</xdr:col>
      <xdr:colOff>38100</xdr:colOff>
      <xdr:row>35</xdr:row>
      <xdr:rowOff>49421</xdr:rowOff>
    </xdr:to>
    <xdr:sp macro="" textlink="">
      <xdr:nvSpPr>
        <xdr:cNvPr id="319" name="楕円 318"/>
        <xdr:cNvSpPr/>
      </xdr:nvSpPr>
      <xdr:spPr>
        <a:xfrm>
          <a:off x="8699500" y="594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65948</xdr:rowOff>
    </xdr:from>
    <xdr:ext cx="469744" cy="259045"/>
    <xdr:sp macro="" textlink="">
      <xdr:nvSpPr>
        <xdr:cNvPr id="320" name="テキスト ボックス 319"/>
        <xdr:cNvSpPr txBox="1"/>
      </xdr:nvSpPr>
      <xdr:spPr>
        <a:xfrm>
          <a:off x="8515428" y="572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171196</xdr:rowOff>
    </xdr:from>
    <xdr:to>
      <xdr:col>41</xdr:col>
      <xdr:colOff>101600</xdr:colOff>
      <xdr:row>35</xdr:row>
      <xdr:rowOff>101346</xdr:rowOff>
    </xdr:to>
    <xdr:sp macro="" textlink="">
      <xdr:nvSpPr>
        <xdr:cNvPr id="321" name="楕円 320"/>
        <xdr:cNvSpPr/>
      </xdr:nvSpPr>
      <xdr:spPr>
        <a:xfrm>
          <a:off x="7810500" y="600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117873</xdr:rowOff>
    </xdr:from>
    <xdr:ext cx="469744" cy="259045"/>
    <xdr:sp macro="" textlink="">
      <xdr:nvSpPr>
        <xdr:cNvPr id="322" name="テキスト ボックス 321"/>
        <xdr:cNvSpPr txBox="1"/>
      </xdr:nvSpPr>
      <xdr:spPr>
        <a:xfrm>
          <a:off x="7626428" y="577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74531</xdr:rowOff>
    </xdr:from>
    <xdr:to>
      <xdr:col>36</xdr:col>
      <xdr:colOff>165100</xdr:colOff>
      <xdr:row>36</xdr:row>
      <xdr:rowOff>4681</xdr:rowOff>
    </xdr:to>
    <xdr:sp macro="" textlink="">
      <xdr:nvSpPr>
        <xdr:cNvPr id="323" name="楕円 322"/>
        <xdr:cNvSpPr/>
      </xdr:nvSpPr>
      <xdr:spPr>
        <a:xfrm>
          <a:off x="6921500" y="607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21208</xdr:rowOff>
    </xdr:from>
    <xdr:ext cx="469744" cy="259045"/>
    <xdr:sp macro="" textlink="">
      <xdr:nvSpPr>
        <xdr:cNvPr id="324" name="テキスト ボックス 323"/>
        <xdr:cNvSpPr txBox="1"/>
      </xdr:nvSpPr>
      <xdr:spPr>
        <a:xfrm>
          <a:off x="6737428" y="585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68834</xdr:rowOff>
    </xdr:from>
    <xdr:to>
      <xdr:col>55</xdr:col>
      <xdr:colOff>0</xdr:colOff>
      <xdr:row>55</xdr:row>
      <xdr:rowOff>114643</xdr:rowOff>
    </xdr:to>
    <xdr:cxnSp macro="">
      <xdr:nvCxnSpPr>
        <xdr:cNvPr id="353" name="直線コネクタ 352"/>
        <xdr:cNvCxnSpPr/>
      </xdr:nvCxnSpPr>
      <xdr:spPr>
        <a:xfrm flipV="1">
          <a:off x="9639300" y="9498584"/>
          <a:ext cx="838200" cy="4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114643</xdr:rowOff>
    </xdr:from>
    <xdr:to>
      <xdr:col>50</xdr:col>
      <xdr:colOff>114300</xdr:colOff>
      <xdr:row>55</xdr:row>
      <xdr:rowOff>167831</xdr:rowOff>
    </xdr:to>
    <xdr:cxnSp macro="">
      <xdr:nvCxnSpPr>
        <xdr:cNvPr id="356" name="直線コネクタ 355"/>
        <xdr:cNvCxnSpPr/>
      </xdr:nvCxnSpPr>
      <xdr:spPr>
        <a:xfrm flipV="1">
          <a:off x="8750300" y="9544393"/>
          <a:ext cx="889000" cy="5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167831</xdr:rowOff>
    </xdr:from>
    <xdr:to>
      <xdr:col>45</xdr:col>
      <xdr:colOff>177800</xdr:colOff>
      <xdr:row>56</xdr:row>
      <xdr:rowOff>71793</xdr:rowOff>
    </xdr:to>
    <xdr:cxnSp macro="">
      <xdr:nvCxnSpPr>
        <xdr:cNvPr id="359" name="直線コネクタ 358"/>
        <xdr:cNvCxnSpPr/>
      </xdr:nvCxnSpPr>
      <xdr:spPr>
        <a:xfrm flipV="1">
          <a:off x="7861300" y="9597581"/>
          <a:ext cx="889000" cy="7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71793</xdr:rowOff>
    </xdr:from>
    <xdr:to>
      <xdr:col>41</xdr:col>
      <xdr:colOff>50800</xdr:colOff>
      <xdr:row>56</xdr:row>
      <xdr:rowOff>93320</xdr:rowOff>
    </xdr:to>
    <xdr:cxnSp macro="">
      <xdr:nvCxnSpPr>
        <xdr:cNvPr id="362" name="直線コネクタ 361"/>
        <xdr:cNvCxnSpPr/>
      </xdr:nvCxnSpPr>
      <xdr:spPr>
        <a:xfrm flipV="1">
          <a:off x="6972300" y="9672993"/>
          <a:ext cx="8890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18034</xdr:rowOff>
    </xdr:from>
    <xdr:to>
      <xdr:col>55</xdr:col>
      <xdr:colOff>50800</xdr:colOff>
      <xdr:row>55</xdr:row>
      <xdr:rowOff>119634</xdr:rowOff>
    </xdr:to>
    <xdr:sp macro="" textlink="">
      <xdr:nvSpPr>
        <xdr:cNvPr id="372" name="楕円 371"/>
        <xdr:cNvSpPr/>
      </xdr:nvSpPr>
      <xdr:spPr>
        <a:xfrm>
          <a:off x="10426700" y="944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40911</xdr:rowOff>
    </xdr:from>
    <xdr:ext cx="534377" cy="259045"/>
    <xdr:sp macro="" textlink="">
      <xdr:nvSpPr>
        <xdr:cNvPr id="373" name="農林水産業費該当値テキスト"/>
        <xdr:cNvSpPr txBox="1"/>
      </xdr:nvSpPr>
      <xdr:spPr>
        <a:xfrm>
          <a:off x="10528300" y="929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63843</xdr:rowOff>
    </xdr:from>
    <xdr:to>
      <xdr:col>50</xdr:col>
      <xdr:colOff>165100</xdr:colOff>
      <xdr:row>55</xdr:row>
      <xdr:rowOff>165443</xdr:rowOff>
    </xdr:to>
    <xdr:sp macro="" textlink="">
      <xdr:nvSpPr>
        <xdr:cNvPr id="374" name="楕円 373"/>
        <xdr:cNvSpPr/>
      </xdr:nvSpPr>
      <xdr:spPr>
        <a:xfrm>
          <a:off x="9588500" y="94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10520</xdr:rowOff>
    </xdr:from>
    <xdr:ext cx="534377" cy="259045"/>
    <xdr:sp macro="" textlink="">
      <xdr:nvSpPr>
        <xdr:cNvPr id="375" name="テキスト ボックス 374"/>
        <xdr:cNvSpPr txBox="1"/>
      </xdr:nvSpPr>
      <xdr:spPr>
        <a:xfrm>
          <a:off x="9372111" y="926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117031</xdr:rowOff>
    </xdr:from>
    <xdr:to>
      <xdr:col>46</xdr:col>
      <xdr:colOff>38100</xdr:colOff>
      <xdr:row>56</xdr:row>
      <xdr:rowOff>47181</xdr:rowOff>
    </xdr:to>
    <xdr:sp macro="" textlink="">
      <xdr:nvSpPr>
        <xdr:cNvPr id="376" name="楕円 375"/>
        <xdr:cNvSpPr/>
      </xdr:nvSpPr>
      <xdr:spPr>
        <a:xfrm>
          <a:off x="8699500" y="954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63708</xdr:rowOff>
    </xdr:from>
    <xdr:ext cx="534377" cy="259045"/>
    <xdr:sp macro="" textlink="">
      <xdr:nvSpPr>
        <xdr:cNvPr id="377" name="テキスト ボックス 376"/>
        <xdr:cNvSpPr txBox="1"/>
      </xdr:nvSpPr>
      <xdr:spPr>
        <a:xfrm>
          <a:off x="8483111" y="932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20993</xdr:rowOff>
    </xdr:from>
    <xdr:to>
      <xdr:col>41</xdr:col>
      <xdr:colOff>101600</xdr:colOff>
      <xdr:row>56</xdr:row>
      <xdr:rowOff>122593</xdr:rowOff>
    </xdr:to>
    <xdr:sp macro="" textlink="">
      <xdr:nvSpPr>
        <xdr:cNvPr id="378" name="楕円 377"/>
        <xdr:cNvSpPr/>
      </xdr:nvSpPr>
      <xdr:spPr>
        <a:xfrm>
          <a:off x="7810500" y="96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113720</xdr:rowOff>
    </xdr:from>
    <xdr:ext cx="534377" cy="259045"/>
    <xdr:sp macro="" textlink="">
      <xdr:nvSpPr>
        <xdr:cNvPr id="379" name="テキスト ボックス 378"/>
        <xdr:cNvSpPr txBox="1"/>
      </xdr:nvSpPr>
      <xdr:spPr>
        <a:xfrm>
          <a:off x="7594111" y="971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42520</xdr:rowOff>
    </xdr:from>
    <xdr:to>
      <xdr:col>36</xdr:col>
      <xdr:colOff>165100</xdr:colOff>
      <xdr:row>56</xdr:row>
      <xdr:rowOff>144120</xdr:rowOff>
    </xdr:to>
    <xdr:sp macro="" textlink="">
      <xdr:nvSpPr>
        <xdr:cNvPr id="380" name="楕円 379"/>
        <xdr:cNvSpPr/>
      </xdr:nvSpPr>
      <xdr:spPr>
        <a:xfrm>
          <a:off x="6921500" y="964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135247</xdr:rowOff>
    </xdr:from>
    <xdr:ext cx="534377" cy="259045"/>
    <xdr:sp macro="" textlink="">
      <xdr:nvSpPr>
        <xdr:cNvPr id="381" name="テキスト ボックス 380"/>
        <xdr:cNvSpPr txBox="1"/>
      </xdr:nvSpPr>
      <xdr:spPr>
        <a:xfrm>
          <a:off x="6705111" y="973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10399</xdr:rowOff>
    </xdr:from>
    <xdr:to>
      <xdr:col>55</xdr:col>
      <xdr:colOff>0</xdr:colOff>
      <xdr:row>78</xdr:row>
      <xdr:rowOff>17810</xdr:rowOff>
    </xdr:to>
    <xdr:cxnSp macro="">
      <xdr:nvCxnSpPr>
        <xdr:cNvPr id="408" name="直線コネクタ 407"/>
        <xdr:cNvCxnSpPr/>
      </xdr:nvCxnSpPr>
      <xdr:spPr>
        <a:xfrm>
          <a:off x="9639300" y="13383499"/>
          <a:ext cx="838200" cy="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10399</xdr:rowOff>
    </xdr:from>
    <xdr:to>
      <xdr:col>50</xdr:col>
      <xdr:colOff>114300</xdr:colOff>
      <xdr:row>78</xdr:row>
      <xdr:rowOff>34133</xdr:rowOff>
    </xdr:to>
    <xdr:cxnSp macro="">
      <xdr:nvCxnSpPr>
        <xdr:cNvPr id="411" name="直線コネクタ 410"/>
        <xdr:cNvCxnSpPr/>
      </xdr:nvCxnSpPr>
      <xdr:spPr>
        <a:xfrm flipV="1">
          <a:off x="8750300" y="13383499"/>
          <a:ext cx="889000" cy="2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80237</xdr:rowOff>
    </xdr:from>
    <xdr:to>
      <xdr:col>45</xdr:col>
      <xdr:colOff>177800</xdr:colOff>
      <xdr:row>78</xdr:row>
      <xdr:rowOff>34133</xdr:rowOff>
    </xdr:to>
    <xdr:cxnSp macro="">
      <xdr:nvCxnSpPr>
        <xdr:cNvPr id="414" name="直線コネクタ 413"/>
        <xdr:cNvCxnSpPr/>
      </xdr:nvCxnSpPr>
      <xdr:spPr>
        <a:xfrm>
          <a:off x="7861300" y="13281887"/>
          <a:ext cx="889000" cy="12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80237</xdr:rowOff>
    </xdr:from>
    <xdr:to>
      <xdr:col>41</xdr:col>
      <xdr:colOff>50800</xdr:colOff>
      <xdr:row>77</xdr:row>
      <xdr:rowOff>136308</xdr:rowOff>
    </xdr:to>
    <xdr:cxnSp macro="">
      <xdr:nvCxnSpPr>
        <xdr:cNvPr id="417" name="直線コネクタ 416"/>
        <xdr:cNvCxnSpPr/>
      </xdr:nvCxnSpPr>
      <xdr:spPr>
        <a:xfrm flipV="1">
          <a:off x="6972300" y="13281887"/>
          <a:ext cx="889000" cy="5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138460</xdr:rowOff>
    </xdr:from>
    <xdr:to>
      <xdr:col>55</xdr:col>
      <xdr:colOff>50800</xdr:colOff>
      <xdr:row>78</xdr:row>
      <xdr:rowOff>68610</xdr:rowOff>
    </xdr:to>
    <xdr:sp macro="" textlink="">
      <xdr:nvSpPr>
        <xdr:cNvPr id="427" name="楕円 426"/>
        <xdr:cNvSpPr/>
      </xdr:nvSpPr>
      <xdr:spPr>
        <a:xfrm>
          <a:off x="10426700" y="1334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97837</xdr:rowOff>
    </xdr:from>
    <xdr:ext cx="534377" cy="259045"/>
    <xdr:sp macro="" textlink="">
      <xdr:nvSpPr>
        <xdr:cNvPr id="428" name="商工費該当値テキスト"/>
        <xdr:cNvSpPr txBox="1"/>
      </xdr:nvSpPr>
      <xdr:spPr>
        <a:xfrm>
          <a:off x="10528300" y="1312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131049</xdr:rowOff>
    </xdr:from>
    <xdr:to>
      <xdr:col>50</xdr:col>
      <xdr:colOff>165100</xdr:colOff>
      <xdr:row>78</xdr:row>
      <xdr:rowOff>61199</xdr:rowOff>
    </xdr:to>
    <xdr:sp macro="" textlink="">
      <xdr:nvSpPr>
        <xdr:cNvPr id="429" name="楕円 428"/>
        <xdr:cNvSpPr/>
      </xdr:nvSpPr>
      <xdr:spPr>
        <a:xfrm>
          <a:off x="9588500" y="1333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77726</xdr:rowOff>
    </xdr:from>
    <xdr:ext cx="534377" cy="259045"/>
    <xdr:sp macro="" textlink="">
      <xdr:nvSpPr>
        <xdr:cNvPr id="430" name="テキスト ボックス 429"/>
        <xdr:cNvSpPr txBox="1"/>
      </xdr:nvSpPr>
      <xdr:spPr>
        <a:xfrm>
          <a:off x="9372111" y="1310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154783</xdr:rowOff>
    </xdr:from>
    <xdr:to>
      <xdr:col>46</xdr:col>
      <xdr:colOff>38100</xdr:colOff>
      <xdr:row>78</xdr:row>
      <xdr:rowOff>84933</xdr:rowOff>
    </xdr:to>
    <xdr:sp macro="" textlink="">
      <xdr:nvSpPr>
        <xdr:cNvPr id="431" name="楕円 430"/>
        <xdr:cNvSpPr/>
      </xdr:nvSpPr>
      <xdr:spPr>
        <a:xfrm>
          <a:off x="8699500" y="133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76060</xdr:rowOff>
    </xdr:from>
    <xdr:ext cx="534377" cy="259045"/>
    <xdr:sp macro="" textlink="">
      <xdr:nvSpPr>
        <xdr:cNvPr id="432" name="テキスト ボックス 431"/>
        <xdr:cNvSpPr txBox="1"/>
      </xdr:nvSpPr>
      <xdr:spPr>
        <a:xfrm>
          <a:off x="8483111" y="1344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29437</xdr:rowOff>
    </xdr:from>
    <xdr:to>
      <xdr:col>41</xdr:col>
      <xdr:colOff>101600</xdr:colOff>
      <xdr:row>77</xdr:row>
      <xdr:rowOff>131037</xdr:rowOff>
    </xdr:to>
    <xdr:sp macro="" textlink="">
      <xdr:nvSpPr>
        <xdr:cNvPr id="433" name="楕円 432"/>
        <xdr:cNvSpPr/>
      </xdr:nvSpPr>
      <xdr:spPr>
        <a:xfrm>
          <a:off x="7810500" y="1323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147564</xdr:rowOff>
    </xdr:from>
    <xdr:ext cx="534377" cy="259045"/>
    <xdr:sp macro="" textlink="">
      <xdr:nvSpPr>
        <xdr:cNvPr id="434" name="テキスト ボックス 433"/>
        <xdr:cNvSpPr txBox="1"/>
      </xdr:nvSpPr>
      <xdr:spPr>
        <a:xfrm>
          <a:off x="7594111" y="1300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85508</xdr:rowOff>
    </xdr:from>
    <xdr:to>
      <xdr:col>36</xdr:col>
      <xdr:colOff>165100</xdr:colOff>
      <xdr:row>78</xdr:row>
      <xdr:rowOff>15658</xdr:rowOff>
    </xdr:to>
    <xdr:sp macro="" textlink="">
      <xdr:nvSpPr>
        <xdr:cNvPr id="435" name="楕円 434"/>
        <xdr:cNvSpPr/>
      </xdr:nvSpPr>
      <xdr:spPr>
        <a:xfrm>
          <a:off x="6921500" y="1328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32185</xdr:rowOff>
    </xdr:from>
    <xdr:ext cx="534377" cy="259045"/>
    <xdr:sp macro="" textlink="">
      <xdr:nvSpPr>
        <xdr:cNvPr id="436" name="テキスト ボックス 435"/>
        <xdr:cNvSpPr txBox="1"/>
      </xdr:nvSpPr>
      <xdr:spPr>
        <a:xfrm>
          <a:off x="6705111" y="1306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84547</xdr:rowOff>
    </xdr:from>
    <xdr:to>
      <xdr:col>55</xdr:col>
      <xdr:colOff>0</xdr:colOff>
      <xdr:row>92</xdr:row>
      <xdr:rowOff>86154</xdr:rowOff>
    </xdr:to>
    <xdr:cxnSp macro="">
      <xdr:nvCxnSpPr>
        <xdr:cNvPr id="465" name="直線コネクタ 464"/>
        <xdr:cNvCxnSpPr/>
      </xdr:nvCxnSpPr>
      <xdr:spPr>
        <a:xfrm flipV="1">
          <a:off x="9639300" y="15857947"/>
          <a:ext cx="838200" cy="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86154</xdr:rowOff>
    </xdr:from>
    <xdr:to>
      <xdr:col>50</xdr:col>
      <xdr:colOff>114300</xdr:colOff>
      <xdr:row>93</xdr:row>
      <xdr:rowOff>114599</xdr:rowOff>
    </xdr:to>
    <xdr:cxnSp macro="">
      <xdr:nvCxnSpPr>
        <xdr:cNvPr id="468" name="直線コネクタ 467"/>
        <xdr:cNvCxnSpPr/>
      </xdr:nvCxnSpPr>
      <xdr:spPr>
        <a:xfrm flipV="1">
          <a:off x="8750300" y="15859554"/>
          <a:ext cx="889000" cy="19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114599</xdr:rowOff>
    </xdr:from>
    <xdr:to>
      <xdr:col>45</xdr:col>
      <xdr:colOff>177800</xdr:colOff>
      <xdr:row>94</xdr:row>
      <xdr:rowOff>146321</xdr:rowOff>
    </xdr:to>
    <xdr:cxnSp macro="">
      <xdr:nvCxnSpPr>
        <xdr:cNvPr id="471" name="直線コネクタ 470"/>
        <xdr:cNvCxnSpPr/>
      </xdr:nvCxnSpPr>
      <xdr:spPr>
        <a:xfrm flipV="1">
          <a:off x="7861300" y="16059449"/>
          <a:ext cx="889000" cy="20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146321</xdr:rowOff>
    </xdr:from>
    <xdr:to>
      <xdr:col>41</xdr:col>
      <xdr:colOff>50800</xdr:colOff>
      <xdr:row>95</xdr:row>
      <xdr:rowOff>113647</xdr:rowOff>
    </xdr:to>
    <xdr:cxnSp macro="">
      <xdr:nvCxnSpPr>
        <xdr:cNvPr id="474" name="直線コネクタ 473"/>
        <xdr:cNvCxnSpPr/>
      </xdr:nvCxnSpPr>
      <xdr:spPr>
        <a:xfrm flipV="1">
          <a:off x="6972300" y="16262621"/>
          <a:ext cx="889000" cy="13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33747</xdr:rowOff>
    </xdr:from>
    <xdr:to>
      <xdr:col>55</xdr:col>
      <xdr:colOff>50800</xdr:colOff>
      <xdr:row>92</xdr:row>
      <xdr:rowOff>135347</xdr:rowOff>
    </xdr:to>
    <xdr:sp macro="" textlink="">
      <xdr:nvSpPr>
        <xdr:cNvPr id="484" name="楕円 483"/>
        <xdr:cNvSpPr/>
      </xdr:nvSpPr>
      <xdr:spPr>
        <a:xfrm>
          <a:off x="10426700" y="1580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56624</xdr:rowOff>
    </xdr:from>
    <xdr:ext cx="599010" cy="259045"/>
    <xdr:sp macro="" textlink="">
      <xdr:nvSpPr>
        <xdr:cNvPr id="485" name="土木費該当値テキスト"/>
        <xdr:cNvSpPr txBox="1"/>
      </xdr:nvSpPr>
      <xdr:spPr>
        <a:xfrm>
          <a:off x="10528300" y="15658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35354</xdr:rowOff>
    </xdr:from>
    <xdr:to>
      <xdr:col>50</xdr:col>
      <xdr:colOff>165100</xdr:colOff>
      <xdr:row>92</xdr:row>
      <xdr:rowOff>136954</xdr:rowOff>
    </xdr:to>
    <xdr:sp macro="" textlink="">
      <xdr:nvSpPr>
        <xdr:cNvPr id="486" name="楕円 485"/>
        <xdr:cNvSpPr/>
      </xdr:nvSpPr>
      <xdr:spPr>
        <a:xfrm>
          <a:off x="9588500" y="1580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153481</xdr:rowOff>
    </xdr:from>
    <xdr:ext cx="599010" cy="259045"/>
    <xdr:sp macro="" textlink="">
      <xdr:nvSpPr>
        <xdr:cNvPr id="487" name="テキスト ボックス 486"/>
        <xdr:cNvSpPr txBox="1"/>
      </xdr:nvSpPr>
      <xdr:spPr>
        <a:xfrm>
          <a:off x="9339795" y="15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63799</xdr:rowOff>
    </xdr:from>
    <xdr:to>
      <xdr:col>46</xdr:col>
      <xdr:colOff>38100</xdr:colOff>
      <xdr:row>93</xdr:row>
      <xdr:rowOff>165399</xdr:rowOff>
    </xdr:to>
    <xdr:sp macro="" textlink="">
      <xdr:nvSpPr>
        <xdr:cNvPr id="488" name="楕円 487"/>
        <xdr:cNvSpPr/>
      </xdr:nvSpPr>
      <xdr:spPr>
        <a:xfrm>
          <a:off x="8699500" y="1600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10476</xdr:rowOff>
    </xdr:from>
    <xdr:ext cx="599010" cy="259045"/>
    <xdr:sp macro="" textlink="">
      <xdr:nvSpPr>
        <xdr:cNvPr id="489" name="テキスト ボックス 488"/>
        <xdr:cNvSpPr txBox="1"/>
      </xdr:nvSpPr>
      <xdr:spPr>
        <a:xfrm>
          <a:off x="8450795" y="1578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95521</xdr:rowOff>
    </xdr:from>
    <xdr:to>
      <xdr:col>41</xdr:col>
      <xdr:colOff>101600</xdr:colOff>
      <xdr:row>95</xdr:row>
      <xdr:rowOff>25671</xdr:rowOff>
    </xdr:to>
    <xdr:sp macro="" textlink="">
      <xdr:nvSpPr>
        <xdr:cNvPr id="490" name="楕円 489"/>
        <xdr:cNvSpPr/>
      </xdr:nvSpPr>
      <xdr:spPr>
        <a:xfrm>
          <a:off x="7810500" y="1621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42198</xdr:rowOff>
    </xdr:from>
    <xdr:ext cx="534377" cy="259045"/>
    <xdr:sp macro="" textlink="">
      <xdr:nvSpPr>
        <xdr:cNvPr id="491" name="テキスト ボックス 490"/>
        <xdr:cNvSpPr txBox="1"/>
      </xdr:nvSpPr>
      <xdr:spPr>
        <a:xfrm>
          <a:off x="7594111" y="1598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62847</xdr:rowOff>
    </xdr:from>
    <xdr:to>
      <xdr:col>36</xdr:col>
      <xdr:colOff>165100</xdr:colOff>
      <xdr:row>95</xdr:row>
      <xdr:rowOff>164447</xdr:rowOff>
    </xdr:to>
    <xdr:sp macro="" textlink="">
      <xdr:nvSpPr>
        <xdr:cNvPr id="492" name="楕円 491"/>
        <xdr:cNvSpPr/>
      </xdr:nvSpPr>
      <xdr:spPr>
        <a:xfrm>
          <a:off x="6921500" y="1635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9524</xdr:rowOff>
    </xdr:from>
    <xdr:ext cx="534377" cy="259045"/>
    <xdr:sp macro="" textlink="">
      <xdr:nvSpPr>
        <xdr:cNvPr id="493" name="テキスト ボックス 492"/>
        <xdr:cNvSpPr txBox="1"/>
      </xdr:nvSpPr>
      <xdr:spPr>
        <a:xfrm>
          <a:off x="6705111" y="1612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170232</xdr:rowOff>
    </xdr:from>
    <xdr:to>
      <xdr:col>85</xdr:col>
      <xdr:colOff>127000</xdr:colOff>
      <xdr:row>35</xdr:row>
      <xdr:rowOff>159688</xdr:rowOff>
    </xdr:to>
    <xdr:cxnSp macro="">
      <xdr:nvCxnSpPr>
        <xdr:cNvPr id="526" name="直線コネクタ 525"/>
        <xdr:cNvCxnSpPr/>
      </xdr:nvCxnSpPr>
      <xdr:spPr>
        <a:xfrm flipV="1">
          <a:off x="15481300" y="5999532"/>
          <a:ext cx="838200" cy="16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159688</xdr:rowOff>
    </xdr:from>
    <xdr:to>
      <xdr:col>81</xdr:col>
      <xdr:colOff>50800</xdr:colOff>
      <xdr:row>36</xdr:row>
      <xdr:rowOff>81407</xdr:rowOff>
    </xdr:to>
    <xdr:cxnSp macro="">
      <xdr:nvCxnSpPr>
        <xdr:cNvPr id="529" name="直線コネクタ 528"/>
        <xdr:cNvCxnSpPr/>
      </xdr:nvCxnSpPr>
      <xdr:spPr>
        <a:xfrm flipV="1">
          <a:off x="14592300" y="6160438"/>
          <a:ext cx="889000" cy="9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81407</xdr:rowOff>
    </xdr:from>
    <xdr:to>
      <xdr:col>76</xdr:col>
      <xdr:colOff>114300</xdr:colOff>
      <xdr:row>37</xdr:row>
      <xdr:rowOff>42902</xdr:rowOff>
    </xdr:to>
    <xdr:cxnSp macro="">
      <xdr:nvCxnSpPr>
        <xdr:cNvPr id="532" name="直線コネクタ 531"/>
        <xdr:cNvCxnSpPr/>
      </xdr:nvCxnSpPr>
      <xdr:spPr>
        <a:xfrm flipV="1">
          <a:off x="13703300" y="6253607"/>
          <a:ext cx="889000" cy="13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162674</xdr:rowOff>
    </xdr:from>
    <xdr:to>
      <xdr:col>71</xdr:col>
      <xdr:colOff>177800</xdr:colOff>
      <xdr:row>37</xdr:row>
      <xdr:rowOff>42902</xdr:rowOff>
    </xdr:to>
    <xdr:cxnSp macro="">
      <xdr:nvCxnSpPr>
        <xdr:cNvPr id="535" name="直線コネクタ 534"/>
        <xdr:cNvCxnSpPr/>
      </xdr:nvCxnSpPr>
      <xdr:spPr>
        <a:xfrm>
          <a:off x="12814300" y="6334874"/>
          <a:ext cx="889000" cy="5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119432</xdr:rowOff>
    </xdr:from>
    <xdr:to>
      <xdr:col>85</xdr:col>
      <xdr:colOff>177800</xdr:colOff>
      <xdr:row>35</xdr:row>
      <xdr:rowOff>49582</xdr:rowOff>
    </xdr:to>
    <xdr:sp macro="" textlink="">
      <xdr:nvSpPr>
        <xdr:cNvPr id="545" name="楕円 544"/>
        <xdr:cNvSpPr/>
      </xdr:nvSpPr>
      <xdr:spPr>
        <a:xfrm>
          <a:off x="16268700" y="594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142309</xdr:rowOff>
    </xdr:from>
    <xdr:ext cx="534377" cy="259045"/>
    <xdr:sp macro="" textlink="">
      <xdr:nvSpPr>
        <xdr:cNvPr id="546" name="消防費該当値テキスト"/>
        <xdr:cNvSpPr txBox="1"/>
      </xdr:nvSpPr>
      <xdr:spPr>
        <a:xfrm>
          <a:off x="16370300" y="580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108888</xdr:rowOff>
    </xdr:from>
    <xdr:to>
      <xdr:col>81</xdr:col>
      <xdr:colOff>101600</xdr:colOff>
      <xdr:row>36</xdr:row>
      <xdr:rowOff>39038</xdr:rowOff>
    </xdr:to>
    <xdr:sp macro="" textlink="">
      <xdr:nvSpPr>
        <xdr:cNvPr id="547" name="楕円 546"/>
        <xdr:cNvSpPr/>
      </xdr:nvSpPr>
      <xdr:spPr>
        <a:xfrm>
          <a:off x="15430500" y="610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55565</xdr:rowOff>
    </xdr:from>
    <xdr:ext cx="534377" cy="259045"/>
    <xdr:sp macro="" textlink="">
      <xdr:nvSpPr>
        <xdr:cNvPr id="548" name="テキスト ボックス 547"/>
        <xdr:cNvSpPr txBox="1"/>
      </xdr:nvSpPr>
      <xdr:spPr>
        <a:xfrm>
          <a:off x="15214111" y="588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30607</xdr:rowOff>
    </xdr:from>
    <xdr:to>
      <xdr:col>76</xdr:col>
      <xdr:colOff>165100</xdr:colOff>
      <xdr:row>36</xdr:row>
      <xdr:rowOff>132207</xdr:rowOff>
    </xdr:to>
    <xdr:sp macro="" textlink="">
      <xdr:nvSpPr>
        <xdr:cNvPr id="549" name="楕円 548"/>
        <xdr:cNvSpPr/>
      </xdr:nvSpPr>
      <xdr:spPr>
        <a:xfrm>
          <a:off x="14541500" y="620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148734</xdr:rowOff>
    </xdr:from>
    <xdr:ext cx="534377" cy="259045"/>
    <xdr:sp macro="" textlink="">
      <xdr:nvSpPr>
        <xdr:cNvPr id="550" name="テキスト ボックス 549"/>
        <xdr:cNvSpPr txBox="1"/>
      </xdr:nvSpPr>
      <xdr:spPr>
        <a:xfrm>
          <a:off x="14325111" y="597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163552</xdr:rowOff>
    </xdr:from>
    <xdr:to>
      <xdr:col>72</xdr:col>
      <xdr:colOff>38100</xdr:colOff>
      <xdr:row>37</xdr:row>
      <xdr:rowOff>93702</xdr:rowOff>
    </xdr:to>
    <xdr:sp macro="" textlink="">
      <xdr:nvSpPr>
        <xdr:cNvPr id="551" name="楕円 550"/>
        <xdr:cNvSpPr/>
      </xdr:nvSpPr>
      <xdr:spPr>
        <a:xfrm>
          <a:off x="13652500" y="633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110229</xdr:rowOff>
    </xdr:from>
    <xdr:ext cx="534377" cy="259045"/>
    <xdr:sp macro="" textlink="">
      <xdr:nvSpPr>
        <xdr:cNvPr id="552" name="テキスト ボックス 551"/>
        <xdr:cNvSpPr txBox="1"/>
      </xdr:nvSpPr>
      <xdr:spPr>
        <a:xfrm>
          <a:off x="13436111" y="611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111874</xdr:rowOff>
    </xdr:from>
    <xdr:to>
      <xdr:col>67</xdr:col>
      <xdr:colOff>101600</xdr:colOff>
      <xdr:row>37</xdr:row>
      <xdr:rowOff>42024</xdr:rowOff>
    </xdr:to>
    <xdr:sp macro="" textlink="">
      <xdr:nvSpPr>
        <xdr:cNvPr id="553" name="楕円 552"/>
        <xdr:cNvSpPr/>
      </xdr:nvSpPr>
      <xdr:spPr>
        <a:xfrm>
          <a:off x="12763500" y="628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58551</xdr:rowOff>
    </xdr:from>
    <xdr:ext cx="534377" cy="259045"/>
    <xdr:sp macro="" textlink="">
      <xdr:nvSpPr>
        <xdr:cNvPr id="554" name="テキスト ボックス 553"/>
        <xdr:cNvSpPr txBox="1"/>
      </xdr:nvSpPr>
      <xdr:spPr>
        <a:xfrm>
          <a:off x="12547111" y="605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18489</xdr:rowOff>
    </xdr:from>
    <xdr:to>
      <xdr:col>85</xdr:col>
      <xdr:colOff>127000</xdr:colOff>
      <xdr:row>53</xdr:row>
      <xdr:rowOff>146444</xdr:rowOff>
    </xdr:to>
    <xdr:cxnSp macro="">
      <xdr:nvCxnSpPr>
        <xdr:cNvPr id="583" name="直線コネクタ 582"/>
        <xdr:cNvCxnSpPr/>
      </xdr:nvCxnSpPr>
      <xdr:spPr>
        <a:xfrm flipV="1">
          <a:off x="15481300" y="9105339"/>
          <a:ext cx="838200" cy="12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74953</xdr:rowOff>
    </xdr:from>
    <xdr:to>
      <xdr:col>81</xdr:col>
      <xdr:colOff>50800</xdr:colOff>
      <xdr:row>53</xdr:row>
      <xdr:rowOff>146444</xdr:rowOff>
    </xdr:to>
    <xdr:cxnSp macro="">
      <xdr:nvCxnSpPr>
        <xdr:cNvPr id="586" name="直線コネクタ 585"/>
        <xdr:cNvCxnSpPr/>
      </xdr:nvCxnSpPr>
      <xdr:spPr>
        <a:xfrm>
          <a:off x="14592300" y="9161803"/>
          <a:ext cx="889000" cy="7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74953</xdr:rowOff>
    </xdr:from>
    <xdr:to>
      <xdr:col>76</xdr:col>
      <xdr:colOff>114300</xdr:colOff>
      <xdr:row>54</xdr:row>
      <xdr:rowOff>55156</xdr:rowOff>
    </xdr:to>
    <xdr:cxnSp macro="">
      <xdr:nvCxnSpPr>
        <xdr:cNvPr id="589" name="直線コネクタ 588"/>
        <xdr:cNvCxnSpPr/>
      </xdr:nvCxnSpPr>
      <xdr:spPr>
        <a:xfrm flipV="1">
          <a:off x="13703300" y="9161803"/>
          <a:ext cx="889000" cy="15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111407</xdr:rowOff>
    </xdr:from>
    <xdr:to>
      <xdr:col>71</xdr:col>
      <xdr:colOff>177800</xdr:colOff>
      <xdr:row>54</xdr:row>
      <xdr:rowOff>55156</xdr:rowOff>
    </xdr:to>
    <xdr:cxnSp macro="">
      <xdr:nvCxnSpPr>
        <xdr:cNvPr id="592" name="直線コネクタ 591"/>
        <xdr:cNvCxnSpPr/>
      </xdr:nvCxnSpPr>
      <xdr:spPr>
        <a:xfrm>
          <a:off x="12814300" y="8683907"/>
          <a:ext cx="889000" cy="629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139139</xdr:rowOff>
    </xdr:from>
    <xdr:to>
      <xdr:col>85</xdr:col>
      <xdr:colOff>177800</xdr:colOff>
      <xdr:row>53</xdr:row>
      <xdr:rowOff>69289</xdr:rowOff>
    </xdr:to>
    <xdr:sp macro="" textlink="">
      <xdr:nvSpPr>
        <xdr:cNvPr id="602" name="楕円 601"/>
        <xdr:cNvSpPr/>
      </xdr:nvSpPr>
      <xdr:spPr>
        <a:xfrm>
          <a:off x="16268700" y="905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162016</xdr:rowOff>
    </xdr:from>
    <xdr:ext cx="599010" cy="259045"/>
    <xdr:sp macro="" textlink="">
      <xdr:nvSpPr>
        <xdr:cNvPr id="603" name="教育費該当値テキスト"/>
        <xdr:cNvSpPr txBox="1"/>
      </xdr:nvSpPr>
      <xdr:spPr>
        <a:xfrm>
          <a:off x="16370300" y="890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95644</xdr:rowOff>
    </xdr:from>
    <xdr:to>
      <xdr:col>81</xdr:col>
      <xdr:colOff>101600</xdr:colOff>
      <xdr:row>54</xdr:row>
      <xdr:rowOff>25794</xdr:rowOff>
    </xdr:to>
    <xdr:sp macro="" textlink="">
      <xdr:nvSpPr>
        <xdr:cNvPr id="604" name="楕円 603"/>
        <xdr:cNvSpPr/>
      </xdr:nvSpPr>
      <xdr:spPr>
        <a:xfrm>
          <a:off x="15430500" y="918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42321</xdr:rowOff>
    </xdr:from>
    <xdr:ext cx="599010" cy="259045"/>
    <xdr:sp macro="" textlink="">
      <xdr:nvSpPr>
        <xdr:cNvPr id="605" name="テキスト ボックス 604"/>
        <xdr:cNvSpPr txBox="1"/>
      </xdr:nvSpPr>
      <xdr:spPr>
        <a:xfrm>
          <a:off x="15181795" y="8957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24153</xdr:rowOff>
    </xdr:from>
    <xdr:to>
      <xdr:col>76</xdr:col>
      <xdr:colOff>165100</xdr:colOff>
      <xdr:row>53</xdr:row>
      <xdr:rowOff>125753</xdr:rowOff>
    </xdr:to>
    <xdr:sp macro="" textlink="">
      <xdr:nvSpPr>
        <xdr:cNvPr id="606" name="楕円 605"/>
        <xdr:cNvSpPr/>
      </xdr:nvSpPr>
      <xdr:spPr>
        <a:xfrm>
          <a:off x="14541500" y="911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142280</xdr:rowOff>
    </xdr:from>
    <xdr:ext cx="599010" cy="259045"/>
    <xdr:sp macro="" textlink="">
      <xdr:nvSpPr>
        <xdr:cNvPr id="607" name="テキスト ボックス 606"/>
        <xdr:cNvSpPr txBox="1"/>
      </xdr:nvSpPr>
      <xdr:spPr>
        <a:xfrm>
          <a:off x="14292795" y="8886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4356</xdr:rowOff>
    </xdr:from>
    <xdr:to>
      <xdr:col>72</xdr:col>
      <xdr:colOff>38100</xdr:colOff>
      <xdr:row>54</xdr:row>
      <xdr:rowOff>105956</xdr:rowOff>
    </xdr:to>
    <xdr:sp macro="" textlink="">
      <xdr:nvSpPr>
        <xdr:cNvPr id="608" name="楕円 607"/>
        <xdr:cNvSpPr/>
      </xdr:nvSpPr>
      <xdr:spPr>
        <a:xfrm>
          <a:off x="13652500" y="926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122483</xdr:rowOff>
    </xdr:from>
    <xdr:ext cx="599010" cy="259045"/>
    <xdr:sp macro="" textlink="">
      <xdr:nvSpPr>
        <xdr:cNvPr id="609" name="テキスト ボックス 608"/>
        <xdr:cNvSpPr txBox="1"/>
      </xdr:nvSpPr>
      <xdr:spPr>
        <a:xfrm>
          <a:off x="13403795" y="9037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60607</xdr:rowOff>
    </xdr:from>
    <xdr:to>
      <xdr:col>67</xdr:col>
      <xdr:colOff>101600</xdr:colOff>
      <xdr:row>50</xdr:row>
      <xdr:rowOff>162207</xdr:rowOff>
    </xdr:to>
    <xdr:sp macro="" textlink="">
      <xdr:nvSpPr>
        <xdr:cNvPr id="610" name="楕円 609"/>
        <xdr:cNvSpPr/>
      </xdr:nvSpPr>
      <xdr:spPr>
        <a:xfrm>
          <a:off x="12763500" y="863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49</xdr:row>
      <xdr:rowOff>7284</xdr:rowOff>
    </xdr:from>
    <xdr:ext cx="599010" cy="259045"/>
    <xdr:sp macro="" textlink="">
      <xdr:nvSpPr>
        <xdr:cNvPr id="611" name="テキスト ボックス 610"/>
        <xdr:cNvSpPr txBox="1"/>
      </xdr:nvSpPr>
      <xdr:spPr>
        <a:xfrm>
          <a:off x="12514795" y="840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69411</xdr:rowOff>
    </xdr:from>
    <xdr:to>
      <xdr:col>85</xdr:col>
      <xdr:colOff>127000</xdr:colOff>
      <xdr:row>79</xdr:row>
      <xdr:rowOff>77557</xdr:rowOff>
    </xdr:to>
    <xdr:cxnSp macro="">
      <xdr:nvCxnSpPr>
        <xdr:cNvPr id="642" name="直線コネクタ 641"/>
        <xdr:cNvCxnSpPr/>
      </xdr:nvCxnSpPr>
      <xdr:spPr>
        <a:xfrm flipV="1">
          <a:off x="15481300" y="13613961"/>
          <a:ext cx="838200" cy="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170137</xdr:rowOff>
    </xdr:from>
    <xdr:to>
      <xdr:col>81</xdr:col>
      <xdr:colOff>50800</xdr:colOff>
      <xdr:row>79</xdr:row>
      <xdr:rowOff>77557</xdr:rowOff>
    </xdr:to>
    <xdr:cxnSp macro="">
      <xdr:nvCxnSpPr>
        <xdr:cNvPr id="645" name="直線コネクタ 644"/>
        <xdr:cNvCxnSpPr/>
      </xdr:nvCxnSpPr>
      <xdr:spPr>
        <a:xfrm>
          <a:off x="14592300" y="13543237"/>
          <a:ext cx="889000" cy="7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95541</xdr:rowOff>
    </xdr:from>
    <xdr:to>
      <xdr:col>76</xdr:col>
      <xdr:colOff>114300</xdr:colOff>
      <xdr:row>78</xdr:row>
      <xdr:rowOff>170137</xdr:rowOff>
    </xdr:to>
    <xdr:cxnSp macro="">
      <xdr:nvCxnSpPr>
        <xdr:cNvPr id="648" name="直線コネクタ 647"/>
        <xdr:cNvCxnSpPr/>
      </xdr:nvCxnSpPr>
      <xdr:spPr>
        <a:xfrm>
          <a:off x="13703300" y="13468641"/>
          <a:ext cx="889000" cy="7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0" name="テキスト ボックス 649"/>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88173</xdr:rowOff>
    </xdr:from>
    <xdr:to>
      <xdr:col>71</xdr:col>
      <xdr:colOff>177800</xdr:colOff>
      <xdr:row>78</xdr:row>
      <xdr:rowOff>95541</xdr:rowOff>
    </xdr:to>
    <xdr:cxnSp macro="">
      <xdr:nvCxnSpPr>
        <xdr:cNvPr id="651" name="直線コネクタ 650"/>
        <xdr:cNvCxnSpPr/>
      </xdr:nvCxnSpPr>
      <xdr:spPr>
        <a:xfrm>
          <a:off x="12814300" y="13461273"/>
          <a:ext cx="889000" cy="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110729</xdr:rowOff>
    </xdr:from>
    <xdr:ext cx="469744" cy="259045"/>
    <xdr:sp macro="" textlink="">
      <xdr:nvSpPr>
        <xdr:cNvPr id="655" name="テキスト ボックス 654"/>
        <xdr:cNvSpPr txBox="1"/>
      </xdr:nvSpPr>
      <xdr:spPr>
        <a:xfrm>
          <a:off x="12579428" y="136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18611</xdr:rowOff>
    </xdr:from>
    <xdr:to>
      <xdr:col>85</xdr:col>
      <xdr:colOff>177800</xdr:colOff>
      <xdr:row>79</xdr:row>
      <xdr:rowOff>120211</xdr:rowOff>
    </xdr:to>
    <xdr:sp macro="" textlink="">
      <xdr:nvSpPr>
        <xdr:cNvPr id="661" name="楕円 660"/>
        <xdr:cNvSpPr/>
      </xdr:nvSpPr>
      <xdr:spPr>
        <a:xfrm>
          <a:off x="16268700" y="1356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149438</xdr:rowOff>
    </xdr:from>
    <xdr:ext cx="469744" cy="259045"/>
    <xdr:sp macro="" textlink="">
      <xdr:nvSpPr>
        <xdr:cNvPr id="662" name="災害復旧費該当値テキスト"/>
        <xdr:cNvSpPr txBox="1"/>
      </xdr:nvSpPr>
      <xdr:spPr>
        <a:xfrm>
          <a:off x="16370300" y="1335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26757</xdr:rowOff>
    </xdr:from>
    <xdr:to>
      <xdr:col>81</xdr:col>
      <xdr:colOff>101600</xdr:colOff>
      <xdr:row>79</xdr:row>
      <xdr:rowOff>128357</xdr:rowOff>
    </xdr:to>
    <xdr:sp macro="" textlink="">
      <xdr:nvSpPr>
        <xdr:cNvPr id="663" name="楕円 662"/>
        <xdr:cNvSpPr/>
      </xdr:nvSpPr>
      <xdr:spPr>
        <a:xfrm>
          <a:off x="15430500" y="1357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119484</xdr:rowOff>
    </xdr:from>
    <xdr:ext cx="469744" cy="259045"/>
    <xdr:sp macro="" textlink="">
      <xdr:nvSpPr>
        <xdr:cNvPr id="664" name="テキスト ボックス 663"/>
        <xdr:cNvSpPr txBox="1"/>
      </xdr:nvSpPr>
      <xdr:spPr>
        <a:xfrm>
          <a:off x="15246428" y="1366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119337</xdr:rowOff>
    </xdr:from>
    <xdr:to>
      <xdr:col>76</xdr:col>
      <xdr:colOff>165100</xdr:colOff>
      <xdr:row>79</xdr:row>
      <xdr:rowOff>49487</xdr:rowOff>
    </xdr:to>
    <xdr:sp macro="" textlink="">
      <xdr:nvSpPr>
        <xdr:cNvPr id="665" name="楕円 664"/>
        <xdr:cNvSpPr/>
      </xdr:nvSpPr>
      <xdr:spPr>
        <a:xfrm>
          <a:off x="14541500" y="1349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66014</xdr:rowOff>
    </xdr:from>
    <xdr:ext cx="534377" cy="259045"/>
    <xdr:sp macro="" textlink="">
      <xdr:nvSpPr>
        <xdr:cNvPr id="666" name="テキスト ボックス 665"/>
        <xdr:cNvSpPr txBox="1"/>
      </xdr:nvSpPr>
      <xdr:spPr>
        <a:xfrm>
          <a:off x="14325111" y="1326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44741</xdr:rowOff>
    </xdr:from>
    <xdr:to>
      <xdr:col>72</xdr:col>
      <xdr:colOff>38100</xdr:colOff>
      <xdr:row>78</xdr:row>
      <xdr:rowOff>146341</xdr:rowOff>
    </xdr:to>
    <xdr:sp macro="" textlink="">
      <xdr:nvSpPr>
        <xdr:cNvPr id="667" name="楕円 666"/>
        <xdr:cNvSpPr/>
      </xdr:nvSpPr>
      <xdr:spPr>
        <a:xfrm>
          <a:off x="13652500" y="1341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162868</xdr:rowOff>
    </xdr:from>
    <xdr:ext cx="534377" cy="259045"/>
    <xdr:sp macro="" textlink="">
      <xdr:nvSpPr>
        <xdr:cNvPr id="668" name="テキスト ボックス 667"/>
        <xdr:cNvSpPr txBox="1"/>
      </xdr:nvSpPr>
      <xdr:spPr>
        <a:xfrm>
          <a:off x="13436111" y="1319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37373</xdr:rowOff>
    </xdr:from>
    <xdr:to>
      <xdr:col>67</xdr:col>
      <xdr:colOff>101600</xdr:colOff>
      <xdr:row>78</xdr:row>
      <xdr:rowOff>138973</xdr:rowOff>
    </xdr:to>
    <xdr:sp macro="" textlink="">
      <xdr:nvSpPr>
        <xdr:cNvPr id="669" name="楕円 668"/>
        <xdr:cNvSpPr/>
      </xdr:nvSpPr>
      <xdr:spPr>
        <a:xfrm>
          <a:off x="12763500" y="1341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155500</xdr:rowOff>
    </xdr:from>
    <xdr:ext cx="534377" cy="259045"/>
    <xdr:sp macro="" textlink="">
      <xdr:nvSpPr>
        <xdr:cNvPr id="670" name="テキスト ボックス 669"/>
        <xdr:cNvSpPr txBox="1"/>
      </xdr:nvSpPr>
      <xdr:spPr>
        <a:xfrm>
          <a:off x="12547111" y="1318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148016</xdr:rowOff>
    </xdr:from>
    <xdr:to>
      <xdr:col>85</xdr:col>
      <xdr:colOff>127000</xdr:colOff>
      <xdr:row>96</xdr:row>
      <xdr:rowOff>158820</xdr:rowOff>
    </xdr:to>
    <xdr:cxnSp macro="">
      <xdr:nvCxnSpPr>
        <xdr:cNvPr id="697" name="直線コネクタ 696"/>
        <xdr:cNvCxnSpPr/>
      </xdr:nvCxnSpPr>
      <xdr:spPr>
        <a:xfrm flipV="1">
          <a:off x="15481300" y="16607216"/>
          <a:ext cx="838200" cy="1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153432</xdr:rowOff>
    </xdr:from>
    <xdr:to>
      <xdr:col>81</xdr:col>
      <xdr:colOff>50800</xdr:colOff>
      <xdr:row>96</xdr:row>
      <xdr:rowOff>158820</xdr:rowOff>
    </xdr:to>
    <xdr:cxnSp macro="">
      <xdr:nvCxnSpPr>
        <xdr:cNvPr id="700" name="直線コネクタ 699"/>
        <xdr:cNvCxnSpPr/>
      </xdr:nvCxnSpPr>
      <xdr:spPr>
        <a:xfrm>
          <a:off x="14592300" y="16612632"/>
          <a:ext cx="889000" cy="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153432</xdr:rowOff>
    </xdr:from>
    <xdr:to>
      <xdr:col>76</xdr:col>
      <xdr:colOff>114300</xdr:colOff>
      <xdr:row>96</xdr:row>
      <xdr:rowOff>167424</xdr:rowOff>
    </xdr:to>
    <xdr:cxnSp macro="">
      <xdr:nvCxnSpPr>
        <xdr:cNvPr id="703" name="直線コネクタ 702"/>
        <xdr:cNvCxnSpPr/>
      </xdr:nvCxnSpPr>
      <xdr:spPr>
        <a:xfrm flipV="1">
          <a:off x="13703300" y="16612632"/>
          <a:ext cx="889000" cy="1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156383</xdr:rowOff>
    </xdr:from>
    <xdr:to>
      <xdr:col>71</xdr:col>
      <xdr:colOff>177800</xdr:colOff>
      <xdr:row>96</xdr:row>
      <xdr:rowOff>167424</xdr:rowOff>
    </xdr:to>
    <xdr:cxnSp macro="">
      <xdr:nvCxnSpPr>
        <xdr:cNvPr id="706" name="直線コネクタ 705"/>
        <xdr:cNvCxnSpPr/>
      </xdr:nvCxnSpPr>
      <xdr:spPr>
        <a:xfrm>
          <a:off x="12814300" y="16615583"/>
          <a:ext cx="889000" cy="1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97216</xdr:rowOff>
    </xdr:from>
    <xdr:to>
      <xdr:col>85</xdr:col>
      <xdr:colOff>177800</xdr:colOff>
      <xdr:row>97</xdr:row>
      <xdr:rowOff>27366</xdr:rowOff>
    </xdr:to>
    <xdr:sp macro="" textlink="">
      <xdr:nvSpPr>
        <xdr:cNvPr id="716" name="楕円 715"/>
        <xdr:cNvSpPr/>
      </xdr:nvSpPr>
      <xdr:spPr>
        <a:xfrm>
          <a:off x="16268700" y="1655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120093</xdr:rowOff>
    </xdr:from>
    <xdr:ext cx="599010" cy="259045"/>
    <xdr:sp macro="" textlink="">
      <xdr:nvSpPr>
        <xdr:cNvPr id="717" name="公債費該当値テキスト"/>
        <xdr:cNvSpPr txBox="1"/>
      </xdr:nvSpPr>
      <xdr:spPr>
        <a:xfrm>
          <a:off x="16370300" y="1640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108020</xdr:rowOff>
    </xdr:from>
    <xdr:to>
      <xdr:col>81</xdr:col>
      <xdr:colOff>101600</xdr:colOff>
      <xdr:row>97</xdr:row>
      <xdr:rowOff>38170</xdr:rowOff>
    </xdr:to>
    <xdr:sp macro="" textlink="">
      <xdr:nvSpPr>
        <xdr:cNvPr id="718" name="楕円 717"/>
        <xdr:cNvSpPr/>
      </xdr:nvSpPr>
      <xdr:spPr>
        <a:xfrm>
          <a:off x="15430500" y="165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54697</xdr:rowOff>
    </xdr:from>
    <xdr:ext cx="599010" cy="259045"/>
    <xdr:sp macro="" textlink="">
      <xdr:nvSpPr>
        <xdr:cNvPr id="719" name="テキスト ボックス 718"/>
        <xdr:cNvSpPr txBox="1"/>
      </xdr:nvSpPr>
      <xdr:spPr>
        <a:xfrm>
          <a:off x="15181795" y="16342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102632</xdr:rowOff>
    </xdr:from>
    <xdr:to>
      <xdr:col>76</xdr:col>
      <xdr:colOff>165100</xdr:colOff>
      <xdr:row>97</xdr:row>
      <xdr:rowOff>32782</xdr:rowOff>
    </xdr:to>
    <xdr:sp macro="" textlink="">
      <xdr:nvSpPr>
        <xdr:cNvPr id="720" name="楕円 719"/>
        <xdr:cNvSpPr/>
      </xdr:nvSpPr>
      <xdr:spPr>
        <a:xfrm>
          <a:off x="14541500" y="1656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49309</xdr:rowOff>
    </xdr:from>
    <xdr:ext cx="599010" cy="259045"/>
    <xdr:sp macro="" textlink="">
      <xdr:nvSpPr>
        <xdr:cNvPr id="721" name="テキスト ボックス 720"/>
        <xdr:cNvSpPr txBox="1"/>
      </xdr:nvSpPr>
      <xdr:spPr>
        <a:xfrm>
          <a:off x="14292795" y="1633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116624</xdr:rowOff>
    </xdr:from>
    <xdr:to>
      <xdr:col>72</xdr:col>
      <xdr:colOff>38100</xdr:colOff>
      <xdr:row>97</xdr:row>
      <xdr:rowOff>46774</xdr:rowOff>
    </xdr:to>
    <xdr:sp macro="" textlink="">
      <xdr:nvSpPr>
        <xdr:cNvPr id="722" name="楕円 721"/>
        <xdr:cNvSpPr/>
      </xdr:nvSpPr>
      <xdr:spPr>
        <a:xfrm>
          <a:off x="13652500" y="1657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63301</xdr:rowOff>
    </xdr:from>
    <xdr:ext cx="599010" cy="259045"/>
    <xdr:sp macro="" textlink="">
      <xdr:nvSpPr>
        <xdr:cNvPr id="723" name="テキスト ボックス 722"/>
        <xdr:cNvSpPr txBox="1"/>
      </xdr:nvSpPr>
      <xdr:spPr>
        <a:xfrm>
          <a:off x="13403795" y="16351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105583</xdr:rowOff>
    </xdr:from>
    <xdr:to>
      <xdr:col>67</xdr:col>
      <xdr:colOff>101600</xdr:colOff>
      <xdr:row>97</xdr:row>
      <xdr:rowOff>35733</xdr:rowOff>
    </xdr:to>
    <xdr:sp macro="" textlink="">
      <xdr:nvSpPr>
        <xdr:cNvPr id="724" name="楕円 723"/>
        <xdr:cNvSpPr/>
      </xdr:nvSpPr>
      <xdr:spPr>
        <a:xfrm>
          <a:off x="12763500" y="1656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52260</xdr:rowOff>
    </xdr:from>
    <xdr:ext cx="599010" cy="259045"/>
    <xdr:sp macro="" textlink="">
      <xdr:nvSpPr>
        <xdr:cNvPr id="725" name="テキスト ボックス 724"/>
        <xdr:cNvSpPr txBox="1"/>
      </xdr:nvSpPr>
      <xdr:spPr>
        <a:xfrm>
          <a:off x="12514795" y="1634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住民一人当たりのコスト（目的別）は、類似団体との乖離額で比較した場合、総務費、土木費、公債費、教育費、消防費の順で類似団体平均を大きく上回っている。総務費については、高額な一般寄附を総務費の基金へ積み立てたことから、土木費については、管理する道路の延長が長く、新設改良や維持管理に多額の費用を要することに加え、緊急自然災害防止対策事業などを実施していることなどから、類似団体平均を上回っている。公債費については、令和６年度に５．６億円の繰上償還を実施しているが、公共施設の更新が続き、起債残高が一定程度あるため、類似団体平均を上回っている。教育費については、類似団体と比較すると市域が広大であるため学校数が多いことに加え、令和６年度に市内小中学校の改修事業などを実施したことにより、類似団体平均を上回っている。消防費については、令和６年度に消防庁舎の新築事業を実施したことなどから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今後も、業務の見直しや効率化に努めるとともに、有利な財源確保に努めながら必要な施策を実施していく予定である。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岡山県新見市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財源不足に対応するため、取り崩しを行っているものの、適宜、基金への積み立ても行っており、令和６年度末で約６２億円の基金残高を有している。今後も標準財政規模の３０％を目安として、財政調整基金の運用を行う予定としている。</a:t>
          </a:r>
        </a:p>
        <a:p>
          <a:r>
            <a:rPr kumimoji="1" lang="ja-JP" altLang="en-US" sz="1400">
              <a:latin typeface="ＭＳ ゴシック" pitchFamily="49" charset="-128"/>
              <a:ea typeface="ＭＳ ゴシック" pitchFamily="49" charset="-128"/>
            </a:rPr>
            <a:t>　実質収支額については、継続的に黒字を確保している。今後も事務事業の見直しを進めていき、経費の削減に努めることで、実質単年度収支の黒字化を継続していく。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岡山県新見市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一般会計、特別会計ともに赤字は生じておらず、今後も赤字を生じない財政運営に努める。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37"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31007452</v>
      </c>
      <c r="BO4" s="371"/>
      <c r="BP4" s="371"/>
      <c r="BQ4" s="371"/>
      <c r="BR4" s="371"/>
      <c r="BS4" s="371"/>
      <c r="BT4" s="371"/>
      <c r="BU4" s="372"/>
      <c r="BV4" s="370">
        <v>28761002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8.4</v>
      </c>
      <c r="CU4" s="377"/>
      <c r="CV4" s="377"/>
      <c r="CW4" s="377"/>
      <c r="CX4" s="377"/>
      <c r="CY4" s="377"/>
      <c r="CZ4" s="377"/>
      <c r="DA4" s="378"/>
      <c r="DB4" s="376">
        <v>8.9</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29296393</v>
      </c>
      <c r="BO5" s="408"/>
      <c r="BP5" s="408"/>
      <c r="BQ5" s="408"/>
      <c r="BR5" s="408"/>
      <c r="BS5" s="408"/>
      <c r="BT5" s="408"/>
      <c r="BU5" s="409"/>
      <c r="BV5" s="407">
        <v>27042866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83.1</v>
      </c>
      <c r="CU5" s="405"/>
      <c r="CV5" s="405"/>
      <c r="CW5" s="405"/>
      <c r="CX5" s="405"/>
      <c r="CY5" s="405"/>
      <c r="CZ5" s="405"/>
      <c r="DA5" s="406"/>
      <c r="DB5" s="404">
        <v>85.2</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1711059</v>
      </c>
      <c r="BO6" s="408"/>
      <c r="BP6" s="408"/>
      <c r="BQ6" s="408"/>
      <c r="BR6" s="408"/>
      <c r="BS6" s="408"/>
      <c r="BT6" s="408"/>
      <c r="BU6" s="409"/>
      <c r="BV6" s="407">
        <v>1718136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83.2</v>
      </c>
      <c r="CU6" s="445"/>
      <c r="CV6" s="445"/>
      <c r="CW6" s="445"/>
      <c r="CX6" s="445"/>
      <c r="CY6" s="445"/>
      <c r="CZ6" s="445"/>
      <c r="DA6" s="446"/>
      <c r="DB6" s="444">
        <v>85.6</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352086</v>
      </c>
      <c r="BO7" s="408"/>
      <c r="BP7" s="408"/>
      <c r="BQ7" s="408"/>
      <c r="BR7" s="408"/>
      <c r="BS7" s="408"/>
      <c r="BT7" s="408"/>
      <c r="BU7" s="409"/>
      <c r="BV7" s="407">
        <v>315311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16232182</v>
      </c>
      <c r="CU7" s="408"/>
      <c r="CV7" s="408"/>
      <c r="CW7" s="408"/>
      <c r="CX7" s="408"/>
      <c r="CY7" s="408"/>
      <c r="CZ7" s="408"/>
      <c r="DA7" s="409"/>
      <c r="DB7" s="407">
        <v>15823786</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1358973</v>
      </c>
      <c r="BO8" s="408"/>
      <c r="BP8" s="408"/>
      <c r="BQ8" s="408"/>
      <c r="BR8" s="408"/>
      <c r="BS8" s="408"/>
      <c r="BT8" s="408"/>
      <c r="BU8" s="409"/>
      <c r="BV8" s="407">
        <v>1402825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0.26</v>
      </c>
      <c r="CU8" s="448"/>
      <c r="CV8" s="448"/>
      <c r="CW8" s="448"/>
      <c r="CX8" s="448"/>
      <c r="CY8" s="448"/>
      <c r="CZ8" s="448"/>
      <c r="DA8" s="449"/>
      <c r="DB8" s="447">
        <v>0.26</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28079</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-43852</v>
      </c>
      <c r="BO9" s="408"/>
      <c r="BP9" s="408"/>
      <c r="BQ9" s="408"/>
      <c r="BR9" s="408"/>
      <c r="BS9" s="408"/>
      <c r="BT9" s="408"/>
      <c r="BU9" s="409"/>
      <c r="BV9" s="407">
        <v>-95562</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17</v>
      </c>
      <c r="CU9" s="405"/>
      <c r="CV9" s="405"/>
      <c r="CW9" s="405"/>
      <c r="CX9" s="405"/>
      <c r="CY9" s="405"/>
      <c r="CZ9" s="405"/>
      <c r="DA9" s="406"/>
      <c r="DB9" s="404">
        <v>18.100000000000001</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30658</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1168759</v>
      </c>
      <c r="BO10" s="408"/>
      <c r="BP10" s="408"/>
      <c r="BQ10" s="408"/>
      <c r="BR10" s="408"/>
      <c r="BS10" s="408"/>
      <c r="BT10" s="408"/>
      <c r="BU10" s="409"/>
      <c r="BV10" s="407">
        <v>152936</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555373</v>
      </c>
      <c r="BO11" s="408"/>
      <c r="BP11" s="408"/>
      <c r="BQ11" s="408"/>
      <c r="BR11" s="408"/>
      <c r="BS11" s="408"/>
      <c r="BT11" s="408"/>
      <c r="BU11" s="409"/>
      <c r="BV11" s="407">
        <v>579272</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25939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869434</v>
      </c>
      <c r="BO12" s="408"/>
      <c r="BP12" s="408"/>
      <c r="BQ12" s="408"/>
      <c r="BR12" s="408"/>
      <c r="BS12" s="408"/>
      <c r="BT12" s="408"/>
      <c r="BU12" s="409"/>
      <c r="BV12" s="407">
        <v>641560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25523</v>
      </c>
      <c r="S13" s="492"/>
      <c r="T13" s="492"/>
      <c r="U13" s="492"/>
      <c r="V13" s="493"/>
      <c r="W13" s="423" t="s">
        <v>131</v>
      </c>
      <c r="X13" s="424"/>
      <c r="Y13" s="424"/>
      <c r="Z13" s="424"/>
      <c r="AA13" s="424"/>
      <c r="AB13" s="414"/>
      <c r="AC13" s="458">
        <v>1969</v>
      </c>
      <c r="AD13" s="459"/>
      <c r="AE13" s="459"/>
      <c r="AF13" s="459"/>
      <c r="AG13" s="501"/>
      <c r="AH13" s="458">
        <v>2207</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810846</v>
      </c>
      <c r="BO13" s="408"/>
      <c r="BP13" s="408"/>
      <c r="BQ13" s="408"/>
      <c r="BR13" s="408"/>
      <c r="BS13" s="408"/>
      <c r="BT13" s="408"/>
      <c r="BU13" s="409"/>
      <c r="BV13" s="407">
        <v>-4914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7.7</v>
      </c>
      <c r="CU13" s="405"/>
      <c r="CV13" s="405"/>
      <c r="CW13" s="405"/>
      <c r="CX13" s="405"/>
      <c r="CY13" s="405"/>
      <c r="CZ13" s="405"/>
      <c r="DA13" s="406"/>
      <c r="DB13" s="404">
        <v>7.6</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26657</v>
      </c>
      <c r="S14" s="492"/>
      <c r="T14" s="492"/>
      <c r="U14" s="492"/>
      <c r="V14" s="493"/>
      <c r="W14" s="397"/>
      <c r="X14" s="398"/>
      <c r="Y14" s="398"/>
      <c r="Z14" s="398"/>
      <c r="AA14" s="398"/>
      <c r="AB14" s="387"/>
      <c r="AC14" s="494">
        <v>14.4</v>
      </c>
      <c r="AD14" s="495"/>
      <c r="AE14" s="495"/>
      <c r="AF14" s="495"/>
      <c r="AG14" s="496"/>
      <c r="AH14" s="494">
        <v>15.5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v>0.5</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26274</v>
      </c>
      <c r="S15" s="492"/>
      <c r="T15" s="492"/>
      <c r="U15" s="492"/>
      <c r="V15" s="493"/>
      <c r="W15" s="423" t="s">
        <v>137</v>
      </c>
      <c r="X15" s="424"/>
      <c r="Y15" s="424"/>
      <c r="Z15" s="424"/>
      <c r="AA15" s="424"/>
      <c r="AB15" s="414"/>
      <c r="AC15" s="458">
        <v>3662</v>
      </c>
      <c r="AD15" s="459"/>
      <c r="AE15" s="459"/>
      <c r="AF15" s="459"/>
      <c r="AG15" s="501"/>
      <c r="AH15" s="458">
        <v>3829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3982619</v>
      </c>
      <c r="BO15" s="371"/>
      <c r="BP15" s="371"/>
      <c r="BQ15" s="371"/>
      <c r="BR15" s="371"/>
      <c r="BS15" s="371"/>
      <c r="BT15" s="371"/>
      <c r="BU15" s="372"/>
      <c r="BV15" s="370">
        <v>3891779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26.8</v>
      </c>
      <c r="AD16" s="495"/>
      <c r="AE16" s="495"/>
      <c r="AF16" s="495"/>
      <c r="AG16" s="496"/>
      <c r="AH16" s="494">
        <v>26.9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15186940</v>
      </c>
      <c r="BO16" s="408"/>
      <c r="BP16" s="408"/>
      <c r="BQ16" s="408"/>
      <c r="BR16" s="408"/>
      <c r="BS16" s="408"/>
      <c r="BT16" s="408"/>
      <c r="BU16" s="409"/>
      <c r="BV16" s="407">
        <v>14827330</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8033</v>
      </c>
      <c r="AD17" s="459"/>
      <c r="AE17" s="459"/>
      <c r="AF17" s="459"/>
      <c r="AG17" s="501"/>
      <c r="AH17" s="458">
        <v>8218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4925006</v>
      </c>
      <c r="BO17" s="408"/>
      <c r="BP17" s="408"/>
      <c r="BQ17" s="408"/>
      <c r="BR17" s="408"/>
      <c r="BS17" s="408"/>
      <c r="BT17" s="408"/>
      <c r="BU17" s="409"/>
      <c r="BV17" s="407">
        <v>4820893</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793.29</v>
      </c>
      <c r="M18" s="531"/>
      <c r="N18" s="531"/>
      <c r="O18" s="531"/>
      <c r="P18" s="531"/>
      <c r="Q18" s="531"/>
      <c r="R18" s="532"/>
      <c r="S18" s="532"/>
      <c r="T18" s="532"/>
      <c r="U18" s="532"/>
      <c r="V18" s="533"/>
      <c r="W18" s="425"/>
      <c r="X18" s="426"/>
      <c r="Y18" s="426"/>
      <c r="Z18" s="426"/>
      <c r="AA18" s="426"/>
      <c r="AB18" s="417"/>
      <c r="AC18" s="534">
        <v>58.8</v>
      </c>
      <c r="AD18" s="535"/>
      <c r="AE18" s="535"/>
      <c r="AF18" s="535"/>
      <c r="AG18" s="536"/>
      <c r="AH18" s="534">
        <v>57.7</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14544940</v>
      </c>
      <c r="BO18" s="408"/>
      <c r="BP18" s="408"/>
      <c r="BQ18" s="408"/>
      <c r="BR18" s="408"/>
      <c r="BS18" s="408"/>
      <c r="BT18" s="408"/>
      <c r="BU18" s="409"/>
      <c r="BV18" s="407">
        <v>13666302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35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22038830</v>
      </c>
      <c r="BO19" s="408"/>
      <c r="BP19" s="408"/>
      <c r="BQ19" s="408"/>
      <c r="BR19" s="408"/>
      <c r="BS19" s="408"/>
      <c r="BT19" s="408"/>
      <c r="BU19" s="409"/>
      <c r="BV19" s="407">
        <v>20517543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11324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28905181</v>
      </c>
      <c r="BO22" s="371"/>
      <c r="BP22" s="371"/>
      <c r="BQ22" s="371"/>
      <c r="BR22" s="371"/>
      <c r="BS22" s="371"/>
      <c r="BT22" s="371"/>
      <c r="BU22" s="372"/>
      <c r="BV22" s="370">
        <v>29106294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18649279</v>
      </c>
      <c r="BO23" s="408"/>
      <c r="BP23" s="408"/>
      <c r="BQ23" s="408"/>
      <c r="BR23" s="408"/>
      <c r="BS23" s="408"/>
      <c r="BT23" s="408"/>
      <c r="BU23" s="409"/>
      <c r="BV23" s="407">
        <v>19346708</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7470</v>
      </c>
      <c r="R24" s="459"/>
      <c r="S24" s="459"/>
      <c r="T24" s="459"/>
      <c r="U24" s="459"/>
      <c r="V24" s="501"/>
      <c r="W24" s="553"/>
      <c r="X24" s="554"/>
      <c r="Y24" s="555"/>
      <c r="Z24" s="457" t="s">
        <v>162</v>
      </c>
      <c r="AA24" s="437"/>
      <c r="AB24" s="437"/>
      <c r="AC24" s="437"/>
      <c r="AD24" s="437"/>
      <c r="AE24" s="437"/>
      <c r="AF24" s="437"/>
      <c r="AG24" s="438"/>
      <c r="AH24" s="458">
        <v>444</v>
      </c>
      <c r="AI24" s="459"/>
      <c r="AJ24" s="459"/>
      <c r="AK24" s="459"/>
      <c r="AL24" s="501"/>
      <c r="AM24" s="458">
        <v>1346208</v>
      </c>
      <c r="AN24" s="459"/>
      <c r="AO24" s="459"/>
      <c r="AP24" s="459"/>
      <c r="AQ24" s="459"/>
      <c r="AR24" s="501"/>
      <c r="AS24" s="458">
        <v>3032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24880511</v>
      </c>
      <c r="BO24" s="408"/>
      <c r="BP24" s="408"/>
      <c r="BQ24" s="408"/>
      <c r="BR24" s="408"/>
      <c r="BS24" s="408"/>
      <c r="BT24" s="408"/>
      <c r="BU24" s="409"/>
      <c r="BV24" s="407">
        <v>24155529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6750</v>
      </c>
      <c r="R25" s="459"/>
      <c r="S25" s="459"/>
      <c r="T25" s="459"/>
      <c r="U25" s="459"/>
      <c r="V25" s="501"/>
      <c r="W25" s="553"/>
      <c r="X25" s="554"/>
      <c r="Y25" s="555"/>
      <c r="Z25" s="457" t="s">
        <v>165</v>
      </c>
      <c r="AA25" s="437"/>
      <c r="AB25" s="437"/>
      <c r="AC25" s="437"/>
      <c r="AD25" s="437"/>
      <c r="AE25" s="437"/>
      <c r="AF25" s="437"/>
      <c r="AG25" s="438"/>
      <c r="AH25" s="458">
        <v>82</v>
      </c>
      <c r="AI25" s="459"/>
      <c r="AJ25" s="459"/>
      <c r="AK25" s="459"/>
      <c r="AL25" s="501"/>
      <c r="AM25" s="458">
        <v>238948</v>
      </c>
      <c r="AN25" s="459"/>
      <c r="AO25" s="459"/>
      <c r="AP25" s="459"/>
      <c r="AQ25" s="459"/>
      <c r="AR25" s="501"/>
      <c r="AS25" s="458">
        <v>2914</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1243170</v>
      </c>
      <c r="BO25" s="371"/>
      <c r="BP25" s="371"/>
      <c r="BQ25" s="371"/>
      <c r="BR25" s="371"/>
      <c r="BS25" s="371"/>
      <c r="BT25" s="371"/>
      <c r="BU25" s="372"/>
      <c r="BV25" s="370">
        <v>2107300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6100</v>
      </c>
      <c r="R26" s="459"/>
      <c r="S26" s="459"/>
      <c r="T26" s="459"/>
      <c r="U26" s="459"/>
      <c r="V26" s="501"/>
      <c r="W26" s="553"/>
      <c r="X26" s="554"/>
      <c r="Y26" s="555"/>
      <c r="Z26" s="457" t="s">
        <v>168</v>
      </c>
      <c r="AA26" s="559"/>
      <c r="AB26" s="559"/>
      <c r="AC26" s="559"/>
      <c r="AD26" s="559"/>
      <c r="AE26" s="559"/>
      <c r="AF26" s="559"/>
      <c r="AG26" s="560"/>
      <c r="AH26" s="458">
        <v>10</v>
      </c>
      <c r="AI26" s="459"/>
      <c r="AJ26" s="459"/>
      <c r="AK26" s="459"/>
      <c r="AL26" s="501"/>
      <c r="AM26" s="458">
        <v>26080</v>
      </c>
      <c r="AN26" s="459"/>
      <c r="AO26" s="459"/>
      <c r="AP26" s="459"/>
      <c r="AQ26" s="459"/>
      <c r="AR26" s="501"/>
      <c r="AS26" s="458">
        <v>2608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4250</v>
      </c>
      <c r="R27" s="459"/>
      <c r="S27" s="459"/>
      <c r="T27" s="459"/>
      <c r="U27" s="459"/>
      <c r="V27" s="501"/>
      <c r="W27" s="553"/>
      <c r="X27" s="554"/>
      <c r="Y27" s="555"/>
      <c r="Z27" s="457" t="s">
        <v>171</v>
      </c>
      <c r="AA27" s="437"/>
      <c r="AB27" s="437"/>
      <c r="AC27" s="437"/>
      <c r="AD27" s="437"/>
      <c r="AE27" s="437"/>
      <c r="AF27" s="437"/>
      <c r="AG27" s="438"/>
      <c r="AH27" s="458">
        <v>39</v>
      </c>
      <c r="AI27" s="459"/>
      <c r="AJ27" s="459"/>
      <c r="AK27" s="459"/>
      <c r="AL27" s="501"/>
      <c r="AM27" s="458">
        <v>119664</v>
      </c>
      <c r="AN27" s="459"/>
      <c r="AO27" s="459"/>
      <c r="AP27" s="459"/>
      <c r="AQ27" s="459"/>
      <c r="AR27" s="501"/>
      <c r="AS27" s="458">
        <v>3068</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250000</v>
      </c>
      <c r="BO27" s="527"/>
      <c r="BP27" s="527"/>
      <c r="BQ27" s="527"/>
      <c r="BR27" s="527"/>
      <c r="BS27" s="527"/>
      <c r="BT27" s="527"/>
      <c r="BU27" s="528"/>
      <c r="BV27" s="526">
        <v>250000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3550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6170498</v>
      </c>
      <c r="BO28" s="371"/>
      <c r="BP28" s="371"/>
      <c r="BQ28" s="371"/>
      <c r="BR28" s="371"/>
      <c r="BS28" s="371"/>
      <c r="BT28" s="371"/>
      <c r="BU28" s="372"/>
      <c r="BV28" s="370">
        <v>5371174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16</v>
      </c>
      <c r="M29" s="459"/>
      <c r="N29" s="459"/>
      <c r="O29" s="459"/>
      <c r="P29" s="501"/>
      <c r="Q29" s="458">
        <v>3300</v>
      </c>
      <c r="R29" s="459"/>
      <c r="S29" s="459"/>
      <c r="T29" s="459"/>
      <c r="U29" s="459"/>
      <c r="V29" s="501"/>
      <c r="W29" s="556"/>
      <c r="X29" s="557"/>
      <c r="Y29" s="558"/>
      <c r="Z29" s="457" t="s">
        <v>177</v>
      </c>
      <c r="AA29" s="437"/>
      <c r="AB29" s="437"/>
      <c r="AC29" s="437"/>
      <c r="AD29" s="437"/>
      <c r="AE29" s="437"/>
      <c r="AF29" s="437"/>
      <c r="AG29" s="438"/>
      <c r="AH29" s="458">
        <v>483</v>
      </c>
      <c r="AI29" s="459"/>
      <c r="AJ29" s="459"/>
      <c r="AK29" s="459"/>
      <c r="AL29" s="501"/>
      <c r="AM29" s="458">
        <v>1465872</v>
      </c>
      <c r="AN29" s="459"/>
      <c r="AO29" s="459"/>
      <c r="AP29" s="459"/>
      <c r="AQ29" s="459"/>
      <c r="AR29" s="501"/>
      <c r="AS29" s="458">
        <v>3035</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507683</v>
      </c>
      <c r="BO29" s="408"/>
      <c r="BP29" s="408"/>
      <c r="BQ29" s="408"/>
      <c r="BR29" s="408"/>
      <c r="BS29" s="408"/>
      <c r="BT29" s="408"/>
      <c r="BU29" s="409"/>
      <c r="BV29" s="407">
        <v>553028</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7243057</v>
      </c>
      <c r="BO30" s="527"/>
      <c r="BP30" s="527"/>
      <c r="BQ30" s="527"/>
      <c r="BR30" s="527"/>
      <c r="BS30" s="527"/>
      <c r="BT30" s="527"/>
      <c r="BU30" s="528"/>
      <c r="BV30" s="526">
        <v>5995749</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新見市国民健康保険特別会計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新見市水道事業会計</v>
      </c>
      <c r="AP34" s="598"/>
      <c r="AQ34" s="598"/>
      <c r="AR34" s="598"/>
      <c r="AS34" s="598"/>
      <c r="AT34" s="598"/>
      <c r="AU34" s="598"/>
      <c r="AV34" s="598"/>
      <c r="AW34" s="598"/>
      <c r="AX34" s="598"/>
      <c r="AY34" s="598"/>
      <c r="AZ34" s="598"/>
      <c r="BA34" s="598"/>
      <c r="BB34" s="598"/>
      <c r="BC34" s="598"/>
      <c r="BD34" s="169"/>
      <c r="BE34" s="597">
        <f>IF(BG34="","",MAX(C34:D43,U34:V43,AM34:AN43)+1)</f>
        <v>8</v>
      </c>
      <c r="BF34" s="597"/>
      <c r="BG34" s="598" t="str">
        <f>IF('各会計、関係団体の財政状況及び健全化判断比率'!B33="","",'各会計、関係団体の財政状況及び健全化判断比率'!B33)</f>
        <v>新見市観光事業特別会計</v>
      </c>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岡山県後期高齢者医療広域連合一般会計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井倉洞</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新見市診療所特別会計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新見市後期高齢者医療特別会計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新見市下水道事業会計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岡山県後期高齢者医療広域連合特別会計</v>
      </c>
      <c r="BZ35" s="598"/>
      <c r="CA35" s="598"/>
      <c r="CB35" s="598"/>
      <c r="CC35" s="598"/>
      <c r="CD35" s="598"/>
      <c r="CE35" s="598"/>
      <c r="CF35" s="598"/>
      <c r="CG35" s="598"/>
      <c r="CH35" s="598"/>
      <c r="CI35" s="598"/>
      <c r="CJ35" s="598"/>
      <c r="CK35" s="598"/>
      <c r="CL35" s="598"/>
      <c r="CM35" s="598"/>
      <c r="CN35" s="169"/>
      <c r="CO35" s="597">
        <f t="shared" ref="CO35:CO43" si="3">IF(CQ35="","",CO34+1)</f>
        <v>16</v>
      </c>
      <c r="CP35" s="597"/>
      <c r="CQ35" s="598" t="str">
        <f>IF('各会計、関係団体の財政状況及び健全化判断比率'!BS8="","",'各会計、関係団体の財政状況及び健全化判断比率'!BS8)</f>
        <v>草間自然休養村</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新見市介護保険特別会計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岡山県市町村総合事務組合一般会計</v>
      </c>
      <c r="BZ36" s="598"/>
      <c r="CA36" s="598"/>
      <c r="CB36" s="598"/>
      <c r="CC36" s="598"/>
      <c r="CD36" s="598"/>
      <c r="CE36" s="598"/>
      <c r="CF36" s="598"/>
      <c r="CG36" s="598"/>
      <c r="CH36" s="598"/>
      <c r="CI36" s="598"/>
      <c r="CJ36" s="598"/>
      <c r="CK36" s="598"/>
      <c r="CL36" s="598"/>
      <c r="CM36" s="598"/>
      <c r="CN36" s="169"/>
      <c r="CO36" s="597">
        <f t="shared" si="3"/>
        <v>17</v>
      </c>
      <c r="CP36" s="597"/>
      <c r="CQ36" s="598" t="str">
        <f>IF('各会計、関係団体の財政状況及び健全化判断比率'!BS9="","",'各会計、関係団体の財政状況及び健全化判断比率'!BS9)</f>
        <v>新見市土地開発公社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〇</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岡山県市町村総合事務組合貸付金特別会計</v>
      </c>
      <c r="BZ37" s="598"/>
      <c r="CA37" s="598"/>
      <c r="CB37" s="598"/>
      <c r="CC37" s="598"/>
      <c r="CD37" s="598"/>
      <c r="CE37" s="598"/>
      <c r="CF37" s="598"/>
      <c r="CG37" s="598"/>
      <c r="CH37" s="598"/>
      <c r="CI37" s="598"/>
      <c r="CJ37" s="598"/>
      <c r="CK37" s="598"/>
      <c r="CL37" s="598"/>
      <c r="CM37" s="598"/>
      <c r="CN37" s="169"/>
      <c r="CO37" s="597">
        <f t="shared" si="3"/>
        <v>18</v>
      </c>
      <c r="CP37" s="597"/>
      <c r="CQ37" s="598" t="str">
        <f>IF('各会計、関係団体の財政状況及び健全化判断比率'!BS10="","",'各会計、関係団体の財政状況及び健全化判断比率'!BS10)</f>
        <v>新見美術振興財団</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岡山県市町村総合事務組合拠出金事業特別会計</v>
      </c>
      <c r="BZ38" s="598"/>
      <c r="CA38" s="598"/>
      <c r="CB38" s="598"/>
      <c r="CC38" s="598"/>
      <c r="CD38" s="598"/>
      <c r="CE38" s="598"/>
      <c r="CF38" s="598"/>
      <c r="CG38" s="598"/>
      <c r="CH38" s="598"/>
      <c r="CI38" s="598"/>
      <c r="CJ38" s="598"/>
      <c r="CK38" s="598"/>
      <c r="CL38" s="598"/>
      <c r="CM38" s="598"/>
      <c r="CN38" s="169"/>
      <c r="CO38" s="597">
        <f t="shared" si="3"/>
        <v>19</v>
      </c>
      <c r="CP38" s="597"/>
      <c r="CQ38" s="598" t="str">
        <f>IF('各会計、関係団体の財政状況及び健全化判断比率'!BS11="","",'各会計、関係団体の財政状況及び健全化判断比率'!BS11)</f>
        <v>公立大学法人新見公立大学</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岡山県市町村税整理組合</v>
      </c>
      <c r="BZ39" s="598"/>
      <c r="CA39" s="598"/>
      <c r="CB39" s="598"/>
      <c r="CC39" s="598"/>
      <c r="CD39" s="598"/>
      <c r="CE39" s="598"/>
      <c r="CF39" s="598"/>
      <c r="CG39" s="598"/>
      <c r="CH39" s="598"/>
      <c r="CI39" s="598"/>
      <c r="CJ39" s="598"/>
      <c r="CK39" s="598"/>
      <c r="CL39" s="598"/>
      <c r="CM39" s="598"/>
      <c r="CN39" s="169"/>
      <c r="CO39" s="597">
        <f t="shared" si="3"/>
        <v>20</v>
      </c>
      <c r="CP39" s="597"/>
      <c r="CQ39" s="598" t="str">
        <f>IF('各会計、関係団体の財政状況及び健全化判断比率'!BS12="","",'各会計、関係団体の財政状況及び健全化判断比率'!BS12)</f>
        <v>岡山県信用保証協会</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〇</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63KkWvmKBGs02zVJNTFuLBBiwCK2wrFRBig5PNLJ02iIWRf1Wm+M+0cvL/elOLyd9fDjIJMIUYcQ1xCr6wmNOQ==" saltValue="6lTwTbqBKNeOOOVdfMaoU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0" zoomScaleSheetLayoutView="100" workbookViewId="0">
      <selection activeCell="I43" sqref="I43"/>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536</v>
      </c>
      <c r="D34" s="1151"/>
      <c r="E34" s="1152"/>
      <c r="F34" s="32">
        <v>9.8699999999999992</v>
      </c>
      <c r="G34" s="33">
        <v>9.69</v>
      </c>
      <c r="H34" s="33">
        <v>9.48</v>
      </c>
      <c r="I34" s="33">
        <v>8.81</v>
      </c>
      <c r="J34" s="34">
        <v>8.33</v>
      </c>
      <c r="K34" s="22"/>
      <c r="L34" s="22"/>
      <c r="M34" s="22"/>
      <c r="N34" s="22"/>
      <c r="O34" s="22"/>
      <c r="P34" s="22"/>
    </row>
    <row r="35" spans="1:16" ht="39" customHeight="1" x14ac:dyDescent="0.2">
      <c r="A35" s="22"/>
      <c r="B35" s="35"/>
      <c r="C35" s="1145" t="s">
        <v>537</v>
      </c>
      <c r="D35" s="1146"/>
      <c r="E35" s="1147"/>
      <c r="F35" s="36">
        <v>7.15</v>
      </c>
      <c r="G35" s="37">
        <v>7.02</v>
      </c>
      <c r="H35" s="37">
        <v>7.5</v>
      </c>
      <c r="I35" s="37">
        <v>7.03</v>
      </c>
      <c r="J35" s="38">
        <v>7.14</v>
      </c>
      <c r="K35" s="22"/>
      <c r="L35" s="22"/>
      <c r="M35" s="22"/>
      <c r="N35" s="22"/>
      <c r="O35" s="22"/>
      <c r="P35" s="22"/>
    </row>
    <row r="36" spans="1:16" ht="39" customHeight="1" x14ac:dyDescent="0.2">
      <c r="A36" s="22"/>
      <c r="B36" s="35"/>
      <c r="C36" s="1145" t="s">
        <v>538</v>
      </c>
      <c r="D36" s="1146"/>
      <c r="E36" s="1147"/>
      <c r="F36" s="36">
        <v>0.35</v>
      </c>
      <c r="G36" s="37">
        <v>0.49</v>
      </c>
      <c r="H36" s="37">
        <v>1.08</v>
      </c>
      <c r="I36" s="37">
        <v>1.74</v>
      </c>
      <c r="J36" s="38">
        <v>1.74</v>
      </c>
      <c r="K36" s="22"/>
      <c r="L36" s="22"/>
      <c r="M36" s="22"/>
      <c r="N36" s="22"/>
      <c r="O36" s="22"/>
      <c r="P36" s="22"/>
    </row>
    <row r="37" spans="1:16" ht="39" customHeight="1" x14ac:dyDescent="0.2">
      <c r="A37" s="22"/>
      <c r="B37" s="35"/>
      <c r="C37" s="1145" t="s">
        <v>539</v>
      </c>
      <c r="D37" s="1146"/>
      <c r="E37" s="1147"/>
      <c r="F37" s="36">
        <v>1.26</v>
      </c>
      <c r="G37" s="37">
        <v>1.76</v>
      </c>
      <c r="H37" s="37">
        <v>1.95</v>
      </c>
      <c r="I37" s="37">
        <v>1.77</v>
      </c>
      <c r="J37" s="38">
        <v>1.64</v>
      </c>
      <c r="K37" s="22"/>
      <c r="L37" s="22"/>
      <c r="M37" s="22"/>
      <c r="N37" s="22"/>
      <c r="O37" s="22"/>
      <c r="P37" s="22"/>
    </row>
    <row r="38" spans="1:16" ht="39" customHeight="1" x14ac:dyDescent="0.2">
      <c r="A38" s="22"/>
      <c r="B38" s="35"/>
      <c r="C38" s="1145" t="s">
        <v>540</v>
      </c>
      <c r="D38" s="1146"/>
      <c r="E38" s="1147"/>
      <c r="F38" s="36">
        <v>0.42</v>
      </c>
      <c r="G38" s="37">
        <v>0.46</v>
      </c>
      <c r="H38" s="37">
        <v>0.39</v>
      </c>
      <c r="I38" s="37">
        <v>0.3</v>
      </c>
      <c r="J38" s="38">
        <v>0.41</v>
      </c>
      <c r="K38" s="22"/>
      <c r="L38" s="22"/>
      <c r="M38" s="22"/>
      <c r="N38" s="22"/>
      <c r="O38" s="22"/>
      <c r="P38" s="22"/>
    </row>
    <row r="39" spans="1:16" ht="39" customHeight="1" x14ac:dyDescent="0.2">
      <c r="A39" s="22"/>
      <c r="B39" s="35"/>
      <c r="C39" s="1145" t="s">
        <v>541</v>
      </c>
      <c r="D39" s="1146"/>
      <c r="E39" s="1147"/>
      <c r="F39" s="36">
        <v>0.08</v>
      </c>
      <c r="G39" s="37">
        <v>0.04</v>
      </c>
      <c r="H39" s="37">
        <v>0.09</v>
      </c>
      <c r="I39" s="37">
        <v>0.06</v>
      </c>
      <c r="J39" s="38">
        <v>0.05</v>
      </c>
      <c r="K39" s="22"/>
      <c r="L39" s="22"/>
      <c r="M39" s="22"/>
      <c r="N39" s="22"/>
      <c r="O39" s="22"/>
      <c r="P39" s="22"/>
    </row>
    <row r="40" spans="1:16" ht="39" customHeight="1" x14ac:dyDescent="0.2">
      <c r="A40" s="22"/>
      <c r="B40" s="35"/>
      <c r="C40" s="1145" t="s">
        <v>542</v>
      </c>
      <c r="D40" s="1146"/>
      <c r="E40" s="1147"/>
      <c r="F40" s="36">
        <v>0.04</v>
      </c>
      <c r="G40" s="37">
        <v>0.02</v>
      </c>
      <c r="H40" s="37">
        <v>0</v>
      </c>
      <c r="I40" s="37">
        <v>0.04</v>
      </c>
      <c r="J40" s="38">
        <v>0.04</v>
      </c>
      <c r="K40" s="22"/>
      <c r="L40" s="22"/>
      <c r="M40" s="22"/>
      <c r="N40" s="22"/>
      <c r="O40" s="22"/>
      <c r="P40" s="22"/>
    </row>
    <row r="41" spans="1:16" ht="39" customHeight="1" x14ac:dyDescent="0.2">
      <c r="A41" s="22"/>
      <c r="B41" s="35"/>
      <c r="C41" s="1145" t="s">
        <v>543</v>
      </c>
      <c r="D41" s="1146"/>
      <c r="E41" s="1147"/>
      <c r="F41" s="36">
        <v>0</v>
      </c>
      <c r="G41" s="37">
        <v>0</v>
      </c>
      <c r="H41" s="37">
        <v>0</v>
      </c>
      <c r="I41" s="37">
        <v>0.02</v>
      </c>
      <c r="J41" s="38">
        <v>0.01</v>
      </c>
      <c r="K41" s="22"/>
      <c r="L41" s="22"/>
      <c r="M41" s="22"/>
      <c r="N41" s="22"/>
      <c r="O41" s="22"/>
      <c r="P41" s="22"/>
    </row>
    <row r="42" spans="1:16" ht="39" customHeight="1" x14ac:dyDescent="0.2">
      <c r="A42" s="22"/>
      <c r="B42" s="39"/>
      <c r="C42" s="1145" t="s">
        <v>544</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545</v>
      </c>
      <c r="D43" s="1149"/>
      <c r="E43" s="1150"/>
      <c r="F43" s="41" t="s">
        <v>488</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unhV68MessgPqh+IDlIHUqs1+fWWSi+SNGS48PFH/PLL9t0pRL9mYWFR3cgfreA7lo1a3xIyqHGjCswB2BFj6w==" saltValue="t4yDG+NIGefuE4l5sJOY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0" zoomScaleNormal="80" zoomScaleSheetLayoutView="55" workbookViewId="0">
      <selection activeCell="P63" sqref="P63"/>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3686</v>
      </c>
      <c r="L45" s="60">
        <v>3457</v>
      </c>
      <c r="M45" s="60">
        <v>3374</v>
      </c>
      <c r="N45" s="60">
        <v>3196</v>
      </c>
      <c r="O45" s="61">
        <v>3241</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2">
      <c r="A48" s="48"/>
      <c r="B48" s="1155"/>
      <c r="C48" s="1156"/>
      <c r="D48" s="62"/>
      <c r="E48" s="1161" t="s">
        <v>13</v>
      </c>
      <c r="F48" s="1161"/>
      <c r="G48" s="1161"/>
      <c r="H48" s="1161"/>
      <c r="I48" s="1161"/>
      <c r="J48" s="1162"/>
      <c r="K48" s="63">
        <v>1085</v>
      </c>
      <c r="L48" s="64">
        <v>1087</v>
      </c>
      <c r="M48" s="64">
        <v>1050</v>
      </c>
      <c r="N48" s="64">
        <v>1134</v>
      </c>
      <c r="O48" s="65">
        <v>1157</v>
      </c>
      <c r="P48" s="48"/>
      <c r="Q48" s="48"/>
      <c r="R48" s="48"/>
      <c r="S48" s="48"/>
      <c r="T48" s="48"/>
      <c r="U48" s="48"/>
    </row>
    <row r="49" spans="1:21" ht="30.75" customHeight="1" x14ac:dyDescent="0.2">
      <c r="A49" s="48"/>
      <c r="B49" s="1155"/>
      <c r="C49" s="1156"/>
      <c r="D49" s="62"/>
      <c r="E49" s="1161" t="s">
        <v>14</v>
      </c>
      <c r="F49" s="1161"/>
      <c r="G49" s="1161"/>
      <c r="H49" s="1161"/>
      <c r="I49" s="1161"/>
      <c r="J49" s="1162"/>
      <c r="K49" s="63" t="s">
        <v>488</v>
      </c>
      <c r="L49" s="64" t="s">
        <v>488</v>
      </c>
      <c r="M49" s="64" t="s">
        <v>488</v>
      </c>
      <c r="N49" s="64" t="s">
        <v>488</v>
      </c>
      <c r="O49" s="65" t="s">
        <v>488</v>
      </c>
      <c r="P49" s="48"/>
      <c r="Q49" s="48"/>
      <c r="R49" s="48"/>
      <c r="S49" s="48"/>
      <c r="T49" s="48"/>
      <c r="U49" s="48"/>
    </row>
    <row r="50" spans="1:21" ht="30.75" customHeight="1" x14ac:dyDescent="0.2">
      <c r="A50" s="48"/>
      <c r="B50" s="1155"/>
      <c r="C50" s="1156"/>
      <c r="D50" s="62"/>
      <c r="E50" s="1161" t="s">
        <v>15</v>
      </c>
      <c r="F50" s="1161"/>
      <c r="G50" s="1161"/>
      <c r="H50" s="1161"/>
      <c r="I50" s="1161"/>
      <c r="J50" s="1162"/>
      <c r="K50" s="63">
        <v>5</v>
      </c>
      <c r="L50" s="64">
        <v>4</v>
      </c>
      <c r="M50" s="64">
        <v>0</v>
      </c>
      <c r="N50" s="64" t="s">
        <v>488</v>
      </c>
      <c r="O50" s="65" t="s">
        <v>488</v>
      </c>
      <c r="P50" s="48"/>
      <c r="Q50" s="48"/>
      <c r="R50" s="48"/>
      <c r="S50" s="48"/>
      <c r="T50" s="48"/>
      <c r="U50" s="48"/>
    </row>
    <row r="51" spans="1:21" ht="30.75" customHeight="1" x14ac:dyDescent="0.2">
      <c r="A51" s="48"/>
      <c r="B51" s="1157"/>
      <c r="C51" s="1158"/>
      <c r="D51" s="66"/>
      <c r="E51" s="1161" t="s">
        <v>16</v>
      </c>
      <c r="F51" s="1161"/>
      <c r="G51" s="1161"/>
      <c r="H51" s="1161"/>
      <c r="I51" s="1161"/>
      <c r="J51" s="1162"/>
      <c r="K51" s="63">
        <v>1</v>
      </c>
      <c r="L51" s="64" t="s">
        <v>488</v>
      </c>
      <c r="M51" s="64">
        <v>0</v>
      </c>
      <c r="N51" s="64">
        <v>0</v>
      </c>
      <c r="O51" s="65">
        <v>1</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3748</v>
      </c>
      <c r="L52" s="64">
        <v>3548</v>
      </c>
      <c r="M52" s="64">
        <v>3511</v>
      </c>
      <c r="N52" s="64">
        <v>3359</v>
      </c>
      <c r="O52" s="65">
        <v>3334</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1029</v>
      </c>
      <c r="L53" s="69">
        <v>1000</v>
      </c>
      <c r="M53" s="69">
        <v>913</v>
      </c>
      <c r="N53" s="69">
        <v>971</v>
      </c>
      <c r="O53" s="70">
        <v>1065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488</v>
      </c>
      <c r="L58" s="84" t="s">
        <v>488</v>
      </c>
      <c r="M58" s="84" t="s">
        <v>488</v>
      </c>
      <c r="N58" s="84" t="s">
        <v>488</v>
      </c>
      <c r="O58" s="85" t="s">
        <v>488</v>
      </c>
    </row>
    <row r="59" spans="1:21" ht="31.5" customHeight="1" x14ac:dyDescent="0.2">
      <c r="B59" s="1171"/>
      <c r="C59" s="1172"/>
      <c r="D59" s="1178" t="s">
        <v>26</v>
      </c>
      <c r="E59" s="1179"/>
      <c r="F59" s="1179"/>
      <c r="G59" s="1179"/>
      <c r="H59" s="1179"/>
      <c r="I59" s="1179"/>
      <c r="J59" s="1180"/>
      <c r="K59" s="86" t="s">
        <v>488</v>
      </c>
      <c r="L59" s="87" t="s">
        <v>488</v>
      </c>
      <c r="M59" s="87" t="s">
        <v>488</v>
      </c>
      <c r="N59" s="87" t="s">
        <v>488</v>
      </c>
      <c r="O59" s="88" t="s">
        <v>488</v>
      </c>
    </row>
    <row r="60" spans="1:21" ht="31.5" customHeight="1" thickBot="1" x14ac:dyDescent="0.25">
      <c r="B60" s="1173"/>
      <c r="C60" s="1174"/>
      <c r="D60" s="1181" t="s">
        <v>27</v>
      </c>
      <c r="E60" s="1182"/>
      <c r="F60" s="1182"/>
      <c r="G60" s="1182"/>
      <c r="H60" s="1182"/>
      <c r="I60" s="1182"/>
      <c r="J60" s="1183"/>
      <c r="K60" s="89" t="s">
        <v>488</v>
      </c>
      <c r="L60" s="90" t="s">
        <v>488</v>
      </c>
      <c r="M60" s="90" t="s">
        <v>488</v>
      </c>
      <c r="N60" s="90" t="s">
        <v>488</v>
      </c>
      <c r="O60" s="91" t="s">
        <v>488</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gVECeWJ35um5GsKqEiQy8PRNBTk2WQt5v/YFMDeZn4DftYMOszPCqhAv3ysZbx67fp5+IHUjtjGOLs1CXWQtA==" saltValue="xaBP3juIKWUJVZWfpEyYm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C19" zoomScale="110" zoomScaleNormal="110" zoomScaleSheetLayoutView="100" workbookViewId="0">
      <selection activeCell="E45" sqref="E45:H45"/>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84" t="s">
        <v>30</v>
      </c>
      <c r="C41" s="1185"/>
      <c r="D41" s="105"/>
      <c r="E41" s="1190" t="s">
        <v>31</v>
      </c>
      <c r="F41" s="1190"/>
      <c r="G41" s="1190"/>
      <c r="H41" s="1191"/>
      <c r="I41" s="343">
        <v>29861</v>
      </c>
      <c r="J41" s="344">
        <v>29087</v>
      </c>
      <c r="K41" s="344">
        <v>28640</v>
      </c>
      <c r="L41" s="344">
        <v>29106</v>
      </c>
      <c r="M41" s="345">
        <v>28905</v>
      </c>
    </row>
    <row r="42" spans="2:13" ht="27.75" customHeight="1" x14ac:dyDescent="0.2">
      <c r="B42" s="1186"/>
      <c r="C42" s="1187"/>
      <c r="D42" s="106"/>
      <c r="E42" s="1192" t="s">
        <v>32</v>
      </c>
      <c r="F42" s="1192"/>
      <c r="G42" s="1192"/>
      <c r="H42" s="1193"/>
      <c r="I42" s="346">
        <v>19</v>
      </c>
      <c r="J42" s="347">
        <v>16</v>
      </c>
      <c r="K42" s="347">
        <v>12</v>
      </c>
      <c r="L42" s="347">
        <v>9</v>
      </c>
      <c r="M42" s="348">
        <v>5</v>
      </c>
    </row>
    <row r="43" spans="2:13" ht="27.75" customHeight="1" x14ac:dyDescent="0.2">
      <c r="B43" s="1186"/>
      <c r="C43" s="1187"/>
      <c r="D43" s="106"/>
      <c r="E43" s="1192" t="s">
        <v>33</v>
      </c>
      <c r="F43" s="1192"/>
      <c r="G43" s="1192"/>
      <c r="H43" s="1193"/>
      <c r="I43" s="346">
        <v>12526</v>
      </c>
      <c r="J43" s="347">
        <v>11233</v>
      </c>
      <c r="K43" s="347">
        <v>9766</v>
      </c>
      <c r="L43" s="347">
        <v>9200</v>
      </c>
      <c r="M43" s="348">
        <v>8817</v>
      </c>
    </row>
    <row r="44" spans="2:13" ht="27.75" customHeight="1" x14ac:dyDescent="0.2">
      <c r="B44" s="1186"/>
      <c r="C44" s="1187"/>
      <c r="D44" s="106"/>
      <c r="E44" s="1192" t="s">
        <v>34</v>
      </c>
      <c r="F44" s="1192"/>
      <c r="G44" s="1192"/>
      <c r="H44" s="1193"/>
      <c r="I44" s="346" t="s">
        <v>488</v>
      </c>
      <c r="J44" s="347" t="s">
        <v>488</v>
      </c>
      <c r="K44" s="347" t="s">
        <v>488</v>
      </c>
      <c r="L44" s="347" t="s">
        <v>488</v>
      </c>
      <c r="M44" s="348" t="s">
        <v>488</v>
      </c>
    </row>
    <row r="45" spans="2:13" ht="27.75" customHeight="1" x14ac:dyDescent="0.2">
      <c r="B45" s="1186"/>
      <c r="C45" s="1187"/>
      <c r="D45" s="106"/>
      <c r="E45" s="1192" t="s">
        <v>35</v>
      </c>
      <c r="F45" s="1192"/>
      <c r="G45" s="1192"/>
      <c r="H45" s="1193"/>
      <c r="I45" s="346">
        <v>4220</v>
      </c>
      <c r="J45" s="347">
        <v>4245</v>
      </c>
      <c r="K45" s="347">
        <v>4313</v>
      </c>
      <c r="L45" s="347">
        <v>4373</v>
      </c>
      <c r="M45" s="348">
        <v>4483</v>
      </c>
    </row>
    <row r="46" spans="2:13" ht="27.75" customHeight="1" x14ac:dyDescent="0.2">
      <c r="B46" s="1186"/>
      <c r="C46" s="1187"/>
      <c r="D46" s="107"/>
      <c r="E46" s="1192" t="s">
        <v>36</v>
      </c>
      <c r="F46" s="1192"/>
      <c r="G46" s="1192"/>
      <c r="H46" s="1193"/>
      <c r="I46" s="346">
        <v>2</v>
      </c>
      <c r="J46" s="347">
        <v>2</v>
      </c>
      <c r="K46" s="347">
        <v>2</v>
      </c>
      <c r="L46" s="347">
        <v>3</v>
      </c>
      <c r="M46" s="348">
        <v>1</v>
      </c>
    </row>
    <row r="47" spans="2:13" ht="27.75" customHeight="1" x14ac:dyDescent="0.2">
      <c r="B47" s="1186"/>
      <c r="C47" s="1187"/>
      <c r="D47" s="108"/>
      <c r="E47" s="1194" t="s">
        <v>37</v>
      </c>
      <c r="F47" s="1195"/>
      <c r="G47" s="1195"/>
      <c r="H47" s="1196"/>
      <c r="I47" s="346" t="s">
        <v>488</v>
      </c>
      <c r="J47" s="347" t="s">
        <v>488</v>
      </c>
      <c r="K47" s="347" t="s">
        <v>488</v>
      </c>
      <c r="L47" s="347" t="s">
        <v>488</v>
      </c>
      <c r="M47" s="348" t="s">
        <v>488</v>
      </c>
    </row>
    <row r="48" spans="2:13" ht="27.75" customHeight="1" x14ac:dyDescent="0.2">
      <c r="B48" s="1186"/>
      <c r="C48" s="1187"/>
      <c r="D48" s="106"/>
      <c r="E48" s="1192" t="s">
        <v>38</v>
      </c>
      <c r="F48" s="1192"/>
      <c r="G48" s="1192"/>
      <c r="H48" s="1193"/>
      <c r="I48" s="346" t="s">
        <v>488</v>
      </c>
      <c r="J48" s="347" t="s">
        <v>488</v>
      </c>
      <c r="K48" s="347" t="s">
        <v>488</v>
      </c>
      <c r="L48" s="347" t="s">
        <v>488</v>
      </c>
      <c r="M48" s="348" t="s">
        <v>488</v>
      </c>
    </row>
    <row r="49" spans="2:13" ht="27.75" customHeight="1" x14ac:dyDescent="0.2">
      <c r="B49" s="1188"/>
      <c r="C49" s="1189"/>
      <c r="D49" s="106"/>
      <c r="E49" s="1192" t="s">
        <v>39</v>
      </c>
      <c r="F49" s="1192"/>
      <c r="G49" s="1192"/>
      <c r="H49" s="1193"/>
      <c r="I49" s="346" t="s">
        <v>488</v>
      </c>
      <c r="J49" s="347" t="s">
        <v>488</v>
      </c>
      <c r="K49" s="347" t="s">
        <v>488</v>
      </c>
      <c r="L49" s="347" t="s">
        <v>488</v>
      </c>
      <c r="M49" s="348" t="s">
        <v>488</v>
      </c>
    </row>
    <row r="50" spans="2:13" ht="27.75" customHeight="1" x14ac:dyDescent="0.2">
      <c r="B50" s="1197" t="s">
        <v>40</v>
      </c>
      <c r="C50" s="1198"/>
      <c r="D50" s="109"/>
      <c r="E50" s="1192" t="s">
        <v>41</v>
      </c>
      <c r="F50" s="1192"/>
      <c r="G50" s="1192"/>
      <c r="H50" s="1193"/>
      <c r="I50" s="346">
        <v>10219</v>
      </c>
      <c r="J50" s="347">
        <v>11133</v>
      </c>
      <c r="K50" s="347">
        <v>11615</v>
      </c>
      <c r="L50" s="347">
        <v>12068</v>
      </c>
      <c r="M50" s="348">
        <v>14151</v>
      </c>
    </row>
    <row r="51" spans="2:13" ht="27.75" customHeight="1" x14ac:dyDescent="0.2">
      <c r="B51" s="1186"/>
      <c r="C51" s="1187"/>
      <c r="D51" s="106"/>
      <c r="E51" s="1192" t="s">
        <v>42</v>
      </c>
      <c r="F51" s="1192"/>
      <c r="G51" s="1192"/>
      <c r="H51" s="1193"/>
      <c r="I51" s="346">
        <v>1272</v>
      </c>
      <c r="J51" s="347">
        <v>1135</v>
      </c>
      <c r="K51" s="347">
        <v>1021</v>
      </c>
      <c r="L51" s="347">
        <v>1025</v>
      </c>
      <c r="M51" s="348">
        <v>906</v>
      </c>
    </row>
    <row r="52" spans="2:13" ht="27.75" customHeight="1" x14ac:dyDescent="0.2">
      <c r="B52" s="1188"/>
      <c r="C52" s="1189"/>
      <c r="D52" s="106"/>
      <c r="E52" s="1192" t="s">
        <v>43</v>
      </c>
      <c r="F52" s="1192"/>
      <c r="G52" s="1192"/>
      <c r="H52" s="1193"/>
      <c r="I52" s="346">
        <v>30063</v>
      </c>
      <c r="J52" s="347">
        <v>29194</v>
      </c>
      <c r="K52" s="347">
        <v>28272</v>
      </c>
      <c r="L52" s="347">
        <v>29534</v>
      </c>
      <c r="M52" s="348">
        <v>29376</v>
      </c>
    </row>
    <row r="53" spans="2:13" ht="27.75" customHeight="1" thickBot="1" x14ac:dyDescent="0.25">
      <c r="B53" s="1199" t="s">
        <v>19</v>
      </c>
      <c r="C53" s="1200"/>
      <c r="D53" s="110"/>
      <c r="E53" s="1201" t="s">
        <v>44</v>
      </c>
      <c r="F53" s="1201"/>
      <c r="G53" s="1201"/>
      <c r="H53" s="1202"/>
      <c r="I53" s="349">
        <v>5074</v>
      </c>
      <c r="J53" s="350">
        <v>3121</v>
      </c>
      <c r="K53" s="350">
        <v>1826</v>
      </c>
      <c r="L53" s="350">
        <v>63</v>
      </c>
      <c r="M53" s="351">
        <v>-2222</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2E/xSphfViRAyMHMbH+/3tpL5mht1/xIhXBJSIgQxNJzUIYVlnVD1k4Jc+9f4ow98cMG+RIIINf8gOw5Up/VfA==" saltValue="aC9y9w/Vj08R9x7YArRJ5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10" zoomScale="70" zoomScaleNormal="70" zoomScaleSheetLayoutView="100" workbookViewId="0">
      <selection activeCell="C60" sqref="C60:E6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529</v>
      </c>
      <c r="G54" s="119" t="s">
        <v>530</v>
      </c>
      <c r="H54" s="120" t="s">
        <v>531</v>
      </c>
    </row>
    <row r="55" spans="2:8" ht="52.5" customHeight="1" x14ac:dyDescent="0.2">
      <c r="B55" s="121"/>
      <c r="C55" s="1211" t="s">
        <v>46</v>
      </c>
      <c r="D55" s="1211"/>
      <c r="E55" s="1212"/>
      <c r="F55" s="352">
        <v>5260</v>
      </c>
      <c r="G55" s="352">
        <v>5371</v>
      </c>
      <c r="H55" s="353">
        <v>6170</v>
      </c>
    </row>
    <row r="56" spans="2:8" ht="52.5" customHeight="1" x14ac:dyDescent="0.2">
      <c r="B56" s="122"/>
      <c r="C56" s="1213" t="s">
        <v>47</v>
      </c>
      <c r="D56" s="1213"/>
      <c r="E56" s="1214"/>
      <c r="F56" s="354">
        <v>782</v>
      </c>
      <c r="G56" s="354">
        <v>553</v>
      </c>
      <c r="H56" s="355">
        <v>508</v>
      </c>
    </row>
    <row r="57" spans="2:8" ht="53.25" customHeight="1" x14ac:dyDescent="0.2">
      <c r="B57" s="122"/>
      <c r="C57" s="1215" t="s">
        <v>48</v>
      </c>
      <c r="D57" s="1215"/>
      <c r="E57" s="1216"/>
      <c r="F57" s="356">
        <v>5350</v>
      </c>
      <c r="G57" s="356">
        <v>5996</v>
      </c>
      <c r="H57" s="357">
        <v>7243</v>
      </c>
    </row>
    <row r="58" spans="2:8" ht="45.75" customHeight="1" x14ac:dyDescent="0.2">
      <c r="B58" s="123"/>
      <c r="C58" s="1203" t="s">
        <v>567</v>
      </c>
      <c r="D58" s="1204"/>
      <c r="E58" s="1205"/>
      <c r="F58" s="358">
        <v>2751</v>
      </c>
      <c r="G58" s="358">
        <v>3371</v>
      </c>
      <c r="H58" s="359">
        <v>3371</v>
      </c>
    </row>
    <row r="59" spans="2:8" ht="45.75" customHeight="1" x14ac:dyDescent="0.2">
      <c r="B59" s="123"/>
      <c r="C59" s="1203" t="s">
        <v>571</v>
      </c>
      <c r="D59" s="1204"/>
      <c r="E59" s="1205"/>
      <c r="F59" s="358">
        <v>0</v>
      </c>
      <c r="G59" s="358">
        <v>0</v>
      </c>
      <c r="H59" s="359">
        <v>1000</v>
      </c>
    </row>
    <row r="60" spans="2:8" ht="45.75" customHeight="1" x14ac:dyDescent="0.2">
      <c r="B60" s="123"/>
      <c r="C60" s="1203" t="s">
        <v>568</v>
      </c>
      <c r="D60" s="1204"/>
      <c r="E60" s="1205"/>
      <c r="F60" s="358">
        <v>1137</v>
      </c>
      <c r="G60" s="358">
        <v>1101</v>
      </c>
      <c r="H60" s="359">
        <v>950</v>
      </c>
    </row>
    <row r="61" spans="2:8" ht="45.75" customHeight="1" x14ac:dyDescent="0.2">
      <c r="B61" s="123"/>
      <c r="C61" s="1203" t="s">
        <v>569</v>
      </c>
      <c r="D61" s="1204"/>
      <c r="E61" s="1205"/>
      <c r="F61" s="358">
        <v>293</v>
      </c>
      <c r="G61" s="358">
        <v>371</v>
      </c>
      <c r="H61" s="359">
        <v>451</v>
      </c>
    </row>
    <row r="62" spans="2:8" ht="45.75" customHeight="1" thickBot="1" x14ac:dyDescent="0.25">
      <c r="B62" s="124"/>
      <c r="C62" s="1206" t="s">
        <v>570</v>
      </c>
      <c r="D62" s="1207"/>
      <c r="E62" s="1208"/>
      <c r="F62" s="360">
        <v>257</v>
      </c>
      <c r="G62" s="360">
        <v>194</v>
      </c>
      <c r="H62" s="361">
        <v>381</v>
      </c>
    </row>
    <row r="63" spans="2:8" ht="52.5" customHeight="1" thickBot="1" x14ac:dyDescent="0.25">
      <c r="B63" s="125"/>
      <c r="C63" s="1209" t="s">
        <v>49</v>
      </c>
      <c r="D63" s="1209"/>
      <c r="E63" s="1210"/>
      <c r="F63" s="362">
        <v>11392</v>
      </c>
      <c r="G63" s="362">
        <v>11920</v>
      </c>
      <c r="H63" s="363">
        <v>13921</v>
      </c>
    </row>
    <row r="64" spans="2:8" ht="13.2" x14ac:dyDescent="0.2"/>
  </sheetData>
  <sheetProtection algorithmName="SHA-512" hashValue="TGm1talhT7Ra/NpLiGG4VdqzDzsmpmqSVM0gs/p6xh4wJxWLg/yk7PMoFyTqrzpvP9RZrlGSQ88un6j1pO6qCA==" saltValue="ckT/l68kbZxS1CifPimL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526</v>
      </c>
      <c r="G2" s="139"/>
      <c r="H2" s="140"/>
    </row>
    <row r="3" spans="1:8" x14ac:dyDescent="0.2">
      <c r="A3" s="136" t="s">
        <v>519</v>
      </c>
      <c r="B3" s="141"/>
      <c r="C3" s="142"/>
      <c r="D3" s="143">
        <v>155026</v>
      </c>
      <c r="E3" s="144"/>
      <c r="F3" s="145">
        <v>92632</v>
      </c>
      <c r="G3" s="146"/>
      <c r="H3" s="147"/>
    </row>
    <row r="4" spans="1:8" x14ac:dyDescent="0.2">
      <c r="A4" s="148"/>
      <c r="B4" s="149"/>
      <c r="C4" s="150"/>
      <c r="D4" s="151">
        <v>98733</v>
      </c>
      <c r="E4" s="152"/>
      <c r="F4" s="153">
        <v>47978</v>
      </c>
      <c r="G4" s="154"/>
      <c r="H4" s="155"/>
    </row>
    <row r="5" spans="1:8" x14ac:dyDescent="0.2">
      <c r="A5" s="136" t="s">
        <v>521</v>
      </c>
      <c r="B5" s="141"/>
      <c r="C5" s="142"/>
      <c r="D5" s="143">
        <v>99801</v>
      </c>
      <c r="E5" s="144"/>
      <c r="F5" s="145">
        <v>96469</v>
      </c>
      <c r="G5" s="146"/>
      <c r="H5" s="147"/>
    </row>
    <row r="6" spans="1:8" x14ac:dyDescent="0.2">
      <c r="A6" s="148"/>
      <c r="B6" s="149"/>
      <c r="C6" s="150"/>
      <c r="D6" s="151">
        <v>74603</v>
      </c>
      <c r="E6" s="152"/>
      <c r="F6" s="153">
        <v>49775</v>
      </c>
      <c r="G6" s="154"/>
      <c r="H6" s="155"/>
    </row>
    <row r="7" spans="1:8" x14ac:dyDescent="0.2">
      <c r="A7" s="136" t="s">
        <v>522</v>
      </c>
      <c r="B7" s="141"/>
      <c r="C7" s="142"/>
      <c r="D7" s="143">
        <v>141563</v>
      </c>
      <c r="E7" s="144"/>
      <c r="F7" s="145">
        <v>85743</v>
      </c>
      <c r="G7" s="146"/>
      <c r="H7" s="147"/>
    </row>
    <row r="8" spans="1:8" x14ac:dyDescent="0.2">
      <c r="A8" s="148"/>
      <c r="B8" s="149"/>
      <c r="C8" s="150"/>
      <c r="D8" s="151">
        <v>100643</v>
      </c>
      <c r="E8" s="152"/>
      <c r="F8" s="153">
        <v>45231</v>
      </c>
      <c r="G8" s="154"/>
      <c r="H8" s="155"/>
    </row>
    <row r="9" spans="1:8" x14ac:dyDescent="0.2">
      <c r="A9" s="136" t="s">
        <v>523</v>
      </c>
      <c r="B9" s="141"/>
      <c r="C9" s="142"/>
      <c r="D9" s="143">
        <v>162094</v>
      </c>
      <c r="E9" s="144"/>
      <c r="F9" s="145">
        <v>92509</v>
      </c>
      <c r="G9" s="146"/>
      <c r="H9" s="147"/>
    </row>
    <row r="10" spans="1:8" x14ac:dyDescent="0.2">
      <c r="A10" s="148"/>
      <c r="B10" s="149"/>
      <c r="C10" s="150"/>
      <c r="D10" s="151">
        <v>134780</v>
      </c>
      <c r="E10" s="152"/>
      <c r="F10" s="153">
        <v>52274</v>
      </c>
      <c r="G10" s="154"/>
      <c r="H10" s="155"/>
    </row>
    <row r="11" spans="1:8" x14ac:dyDescent="0.2">
      <c r="A11" s="136" t="s">
        <v>524</v>
      </c>
      <c r="B11" s="141"/>
      <c r="C11" s="142"/>
      <c r="D11" s="143">
        <v>144399</v>
      </c>
      <c r="E11" s="144"/>
      <c r="F11" s="145">
        <v>98544</v>
      </c>
      <c r="G11" s="146"/>
      <c r="H11" s="147"/>
    </row>
    <row r="12" spans="1:8" x14ac:dyDescent="0.2">
      <c r="A12" s="148"/>
      <c r="B12" s="149"/>
      <c r="C12" s="156"/>
      <c r="D12" s="151">
        <v>116527</v>
      </c>
      <c r="E12" s="152"/>
      <c r="F12" s="153">
        <v>55816</v>
      </c>
      <c r="G12" s="154"/>
      <c r="H12" s="155"/>
    </row>
    <row r="13" spans="1:8" x14ac:dyDescent="0.2">
      <c r="A13" s="136"/>
      <c r="B13" s="141"/>
      <c r="C13" s="157"/>
      <c r="D13" s="158">
        <v>140577</v>
      </c>
      <c r="E13" s="159"/>
      <c r="F13" s="160">
        <v>93179</v>
      </c>
      <c r="G13" s="161"/>
      <c r="H13" s="147"/>
    </row>
    <row r="14" spans="1:8" x14ac:dyDescent="0.2">
      <c r="A14" s="148"/>
      <c r="B14" s="149"/>
      <c r="C14" s="150"/>
      <c r="D14" s="151">
        <v>105057</v>
      </c>
      <c r="E14" s="152"/>
      <c r="F14" s="153">
        <v>50215</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9.92</v>
      </c>
      <c r="C19" s="162">
        <f>ROUND(VALUE(SUBSTITUTE(実質収支比率等に係る経年分析!G$48,"▲","-")),2)</f>
        <v>9.7200000000000006</v>
      </c>
      <c r="D19" s="162">
        <f>ROUND(VALUE(SUBSTITUTE(実質収支比率等に係る経年分析!H$48,"▲","-")),2)</f>
        <v>9.49</v>
      </c>
      <c r="E19" s="162">
        <f>ROUND(VALUE(SUBSTITUTE(実質収支比率等に係る経年分析!I$48,"▲","-")),2)</f>
        <v>8.8699999999999992</v>
      </c>
      <c r="F19" s="162">
        <f>ROUND(VALUE(SUBSTITUTE(実質収支比率等に係る経年分析!J$48,"▲","-")),2)</f>
        <v>8.3699999999999992</v>
      </c>
    </row>
    <row r="20" spans="1:11" x14ac:dyDescent="0.2">
      <c r="A20" s="162" t="s">
        <v>53</v>
      </c>
      <c r="B20" s="162">
        <f>ROUND(VALUE(SUBSTITUTE(実質収支比率等に係る経年分析!F$47,"▲","-")),2)</f>
        <v>34.72</v>
      </c>
      <c r="C20" s="162">
        <f>ROUND(VALUE(SUBSTITUTE(実質収支比率等に係る経年分析!G$47,"▲","-")),2)</f>
        <v>33.68</v>
      </c>
      <c r="D20" s="162">
        <f>ROUND(VALUE(SUBSTITUTE(実質収支比率等に係る経年分析!H$47,"▲","-")),2)</f>
        <v>33.32</v>
      </c>
      <c r="E20" s="162">
        <f>ROUND(VALUE(SUBSTITUTE(実質収支比率等に係る経年分析!I$47,"▲","-")),2)</f>
        <v>33.94</v>
      </c>
      <c r="F20" s="162">
        <f>ROUND(VALUE(SUBSTITUTE(実質収支比率等に係る経年分析!J$47,"▲","-")),2)</f>
        <v>38.01</v>
      </c>
    </row>
    <row r="21" spans="1:11" x14ac:dyDescent="0.2">
      <c r="A21" s="162" t="s">
        <v>54</v>
      </c>
      <c r="B21" s="162">
        <f>IF(ISNUMBER(VALUE(SUBSTITUTE(実質収支比率等に係る経年分析!F$49,"▲","-"))),ROUND(VALUE(SUBSTITUTE(実質収支比率等に係る経年分析!F$49,"▲","-")),2),NA())</f>
        <v>-1.04</v>
      </c>
      <c r="C21" s="162">
        <f>IF(ISNUMBER(VALUE(SUBSTITUTE(実質収支比率等に係る経年分析!G$49,"▲","-"))),ROUND(VALUE(SUBSTITUTE(実質収支比率等に係る経年分析!G$49,"▲","-")),2),NA())</f>
        <v>-0.23</v>
      </c>
      <c r="D21" s="162">
        <f>IF(ISNUMBER(VALUE(SUBSTITUTE(実質収支比率等に係る経年分析!H$49,"▲","-"))),ROUND(VALUE(SUBSTITUTE(実質収支比率等に係る経年分析!H$49,"▲","-")),2),NA())</f>
        <v>-0.94</v>
      </c>
      <c r="E21" s="162">
        <f>IF(ISNUMBER(VALUE(SUBSTITUTE(実質収支比率等に係る経年分析!I$49,"▲","-"))),ROUND(VALUE(SUBSTITUTE(実質収支比率等に係る経年分析!I$49,"▲","-")),2),NA())</f>
        <v>-0.03</v>
      </c>
      <c r="F21" s="162">
        <f>IF(ISNUMBER(VALUE(SUBSTITUTE(実質収支比率等に係る経年分析!J$49,"▲","-"))),ROUND(VALUE(SUBSTITUTE(実質収支比率等に係る経年分析!J$49,"▲","-")),2),NA())</f>
        <v>5</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新見市後期高齢者医療特別会計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2">
      <c r="A30" s="163" t="str">
        <f>IF(連結実質赤字比率に係る赤字・黒字の構成分析!C$40="",NA(),連結実質赤字比率に係る赤字・黒字の構成分析!C$40)</f>
        <v>新見市診療所特別会計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0.04</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0.04</v>
      </c>
    </row>
    <row r="31" spans="1:11" x14ac:dyDescent="0.2">
      <c r="A31" s="163" t="str">
        <f>IF(連結実質赤字比率に係る赤字・黒字の構成分析!C$39="",NA(),連結実質赤字比率に係る赤字・黒字の構成分析!C$39)</f>
        <v>新見市観光事業特別会計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0.05</v>
      </c>
    </row>
    <row r="32" spans="1:11" x14ac:dyDescent="0.2">
      <c r="A32" s="163" t="str">
        <f>IF(連結実質赤字比率に係る赤字・黒字の構成分析!C$38="",NA(),連結実質赤字比率に係る赤字・黒字の構成分析!C$38)</f>
        <v>新見市国民健康保険特別会計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0.42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0.46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0.41</v>
      </c>
    </row>
    <row r="33" spans="1:16" x14ac:dyDescent="0.2">
      <c r="A33" s="163" t="str">
        <f>IF(連結実質赤字比率に係る赤字・黒字の構成分析!C$37="",NA(),連結実質赤字比率に係る赤字・黒字の構成分析!C$37)</f>
        <v>新見市介護保険特別会計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1.26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1.76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1.95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1.77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1.64</v>
      </c>
    </row>
    <row r="34" spans="1:16" x14ac:dyDescent="0.2">
      <c r="A34" s="163" t="str">
        <f>IF(連結実質赤字比率に係る赤字・黒字の構成分析!C$36="",NA(),連結実質赤字比率に係る赤字・黒字の構成分析!C$36)</f>
        <v>新見市下水道事業会計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0.35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0.49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1.08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1.74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1.74</v>
      </c>
    </row>
    <row r="35" spans="1:16" x14ac:dyDescent="0.2">
      <c r="A35" s="163" t="str">
        <f>IF(連結実質赤字比率に係る赤字・黒字の構成分析!C$35="",NA(),連結実質赤字比率に係る赤字・黒字の構成分析!C$35)</f>
        <v>新見市水道事業会計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7.15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7.02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7.03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7.14</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9.8699999999999992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9.69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9.48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8.81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8.33</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3748</v>
      </c>
      <c r="E42" s="164"/>
      <c r="F42" s="164"/>
      <c r="G42" s="164">
        <f>'実質公債費比率（分子）の構造'!L$52</f>
        <v>3548</v>
      </c>
      <c r="H42" s="164"/>
      <c r="I42" s="164"/>
      <c r="J42" s="164">
        <f>'実質公債費比率（分子）の構造'!M$52</f>
        <v>3511</v>
      </c>
      <c r="K42" s="164"/>
      <c r="L42" s="164"/>
      <c r="M42" s="164">
        <f>'実質公債費比率（分子）の構造'!N$52</f>
        <v>3359</v>
      </c>
      <c r="N42" s="164"/>
      <c r="O42" s="164"/>
      <c r="P42" s="164">
        <f>'実質公債費比率（分子）の構造'!O$52</f>
        <v>3334</v>
      </c>
    </row>
    <row r="43" spans="1:16" x14ac:dyDescent="0.2">
      <c r="A43" s="164" t="s">
        <v>16</v>
      </c>
      <c r="B43" s="164">
        <f>'実質公債費比率（分子）の構造'!K$51</f>
        <v>1</v>
      </c>
      <c r="C43" s="164"/>
      <c r="D43" s="164"/>
      <c r="E43" s="164" t="str">
        <f>'実質公債費比率（分子）の構造'!L$51</f>
        <v>-</v>
      </c>
      <c r="F43" s="164"/>
      <c r="G43" s="164"/>
      <c r="H43" s="164">
        <f>'実質公債費比率（分子）の構造'!M$51</f>
        <v>0</v>
      </c>
      <c r="I43" s="164"/>
      <c r="J43" s="164"/>
      <c r="K43" s="164">
        <f>'実質公債費比率（分子）の構造'!N$51</f>
        <v>0</v>
      </c>
      <c r="L43" s="164"/>
      <c r="M43" s="164"/>
      <c r="N43" s="164">
        <f>'実質公債費比率（分子）の構造'!O$51</f>
        <v>1</v>
      </c>
      <c r="O43" s="164"/>
      <c r="P43" s="164"/>
    </row>
    <row r="44" spans="1:16" x14ac:dyDescent="0.2">
      <c r="A44" s="164" t="s">
        <v>62</v>
      </c>
      <c r="B44" s="164">
        <f>'実質公債費比率（分子）の構造'!K$50</f>
        <v>5</v>
      </c>
      <c r="C44" s="164"/>
      <c r="D44" s="164"/>
      <c r="E44" s="164">
        <f>'実質公債費比率（分子）の構造'!L$50</f>
        <v>4</v>
      </c>
      <c r="F44" s="164"/>
      <c r="G44" s="164"/>
      <c r="H44" s="164">
        <f>'実質公債費比率（分子）の構造'!M$50</f>
        <v>0</v>
      </c>
      <c r="I44" s="164"/>
      <c r="J44" s="164"/>
      <c r="K44" s="164" t="str">
        <f>'実質公債費比率（分子）の構造'!N$50</f>
        <v>-</v>
      </c>
      <c r="L44" s="164"/>
      <c r="M44" s="164"/>
      <c r="N44" s="164" t="str">
        <f>'実質公債費比率（分子）の構造'!O$50</f>
        <v>-</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1085</v>
      </c>
      <c r="C46" s="164"/>
      <c r="D46" s="164"/>
      <c r="E46" s="164">
        <f>'実質公債費比率（分子）の構造'!L$48</f>
        <v>1087</v>
      </c>
      <c r="F46" s="164"/>
      <c r="G46" s="164"/>
      <c r="H46" s="164">
        <f>'実質公債費比率（分子）の構造'!M$48</f>
        <v>1050</v>
      </c>
      <c r="I46" s="164"/>
      <c r="J46" s="164"/>
      <c r="K46" s="164">
        <f>'実質公債費比率（分子）の構造'!N$48</f>
        <v>1134</v>
      </c>
      <c r="L46" s="164"/>
      <c r="M46" s="164"/>
      <c r="N46" s="164">
        <f>'実質公債費比率（分子）の構造'!O$48</f>
        <v>1157</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3686</v>
      </c>
      <c r="C49" s="164"/>
      <c r="D49" s="164"/>
      <c r="E49" s="164">
        <f>'実質公債費比率（分子）の構造'!L$45</f>
        <v>3457</v>
      </c>
      <c r="F49" s="164"/>
      <c r="G49" s="164"/>
      <c r="H49" s="164">
        <f>'実質公債費比率（分子）の構造'!M$45</f>
        <v>3374</v>
      </c>
      <c r="I49" s="164"/>
      <c r="J49" s="164"/>
      <c r="K49" s="164">
        <f>'実質公債費比率（分子）の構造'!N$45</f>
        <v>3196</v>
      </c>
      <c r="L49" s="164"/>
      <c r="M49" s="164"/>
      <c r="N49" s="164">
        <f>'実質公債費比率（分子）の構造'!O$45</f>
        <v>3241</v>
      </c>
      <c r="O49" s="164"/>
      <c r="P49" s="164"/>
    </row>
    <row r="50" spans="1:16" x14ac:dyDescent="0.2">
      <c r="A50" s="164" t="s">
        <v>67</v>
      </c>
      <c r="B50" s="164" t="e">
        <f>NA()</f>
        <v>#N/A</v>
      </c>
      <c r="C50" s="164">
        <f>IF(ISNUMBER('実質公債費比率（分子）の構造'!K$53),'実質公債費比率（分子）の構造'!K$53,NA())</f>
        <v>1029</v>
      </c>
      <c r="D50" s="164" t="e">
        <f>NA()</f>
        <v>#N/A</v>
      </c>
      <c r="E50" s="164" t="e">
        <f>NA()</f>
        <v>#N/A</v>
      </c>
      <c r="F50" s="164">
        <f>IF(ISNUMBER('実質公債費比率（分子）の構造'!L$53),'実質公債費比率（分子）の構造'!L$53,NA())</f>
        <v>1000</v>
      </c>
      <c r="G50" s="164" t="e">
        <f>NA()</f>
        <v>#N/A</v>
      </c>
      <c r="H50" s="164" t="e">
        <f>NA()</f>
        <v>#N/A</v>
      </c>
      <c r="I50" s="164">
        <f>IF(ISNUMBER('実質公債費比率（分子）の構造'!M$53),'実質公債費比率（分子）の構造'!M$53,NA())</f>
        <v>913</v>
      </c>
      <c r="J50" s="164" t="e">
        <f>NA()</f>
        <v>#N/A</v>
      </c>
      <c r="K50" s="164" t="e">
        <f>NA()</f>
        <v>#N/A</v>
      </c>
      <c r="L50" s="164">
        <f>IF(ISNUMBER('実質公債費比率（分子）の構造'!N$53),'実質公債費比率（分子）の構造'!N$53,NA())</f>
        <v>971</v>
      </c>
      <c r="M50" s="164" t="e">
        <f>NA()</f>
        <v>#N/A</v>
      </c>
      <c r="N50" s="164" t="e">
        <f>NA()</f>
        <v>#N/A</v>
      </c>
      <c r="O50" s="164">
        <f>IF(ISNUMBER('実質公債費比率（分子）の構造'!O$53),'実質公債費比率（分子）の構造'!O$53,NA())</f>
        <v>1065</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30063</v>
      </c>
      <c r="E56" s="163"/>
      <c r="F56" s="163"/>
      <c r="G56" s="163">
        <f>'将来負担比率（分子）の構造'!J$52</f>
        <v>29194</v>
      </c>
      <c r="H56" s="163"/>
      <c r="I56" s="163"/>
      <c r="J56" s="163">
        <f>'将来負担比率（分子）の構造'!K$52</f>
        <v>28272</v>
      </c>
      <c r="K56" s="163"/>
      <c r="L56" s="163"/>
      <c r="M56" s="163">
        <f>'将来負担比率（分子）の構造'!L$52</f>
        <v>29534</v>
      </c>
      <c r="N56" s="163"/>
      <c r="O56" s="163"/>
      <c r="P56" s="163">
        <f>'将来負担比率（分子）の構造'!M$52</f>
        <v>29376</v>
      </c>
    </row>
    <row r="57" spans="1:16" x14ac:dyDescent="0.2">
      <c r="A57" s="163" t="s">
        <v>42</v>
      </c>
      <c r="B57" s="163"/>
      <c r="C57" s="163"/>
      <c r="D57" s="163">
        <f>'将来負担比率（分子）の構造'!I$51</f>
        <v>1272</v>
      </c>
      <c r="E57" s="163"/>
      <c r="F57" s="163"/>
      <c r="G57" s="163">
        <f>'将来負担比率（分子）の構造'!J$51</f>
        <v>1135</v>
      </c>
      <c r="H57" s="163"/>
      <c r="I57" s="163"/>
      <c r="J57" s="163">
        <f>'将来負担比率（分子）の構造'!K$51</f>
        <v>1021</v>
      </c>
      <c r="K57" s="163"/>
      <c r="L57" s="163"/>
      <c r="M57" s="163">
        <f>'将来負担比率（分子）の構造'!L$51</f>
        <v>1025</v>
      </c>
      <c r="N57" s="163"/>
      <c r="O57" s="163"/>
      <c r="P57" s="163">
        <f>'将来負担比率（分子）の構造'!M$51</f>
        <v>906</v>
      </c>
    </row>
    <row r="58" spans="1:16" x14ac:dyDescent="0.2">
      <c r="A58" s="163" t="s">
        <v>41</v>
      </c>
      <c r="B58" s="163"/>
      <c r="C58" s="163"/>
      <c r="D58" s="163">
        <f>'将来負担比率（分子）の構造'!I$50</f>
        <v>10219</v>
      </c>
      <c r="E58" s="163"/>
      <c r="F58" s="163"/>
      <c r="G58" s="163">
        <f>'将来負担比率（分子）の構造'!J$50</f>
        <v>11133</v>
      </c>
      <c r="H58" s="163"/>
      <c r="I58" s="163"/>
      <c r="J58" s="163">
        <f>'将来負担比率（分子）の構造'!K$50</f>
        <v>11615</v>
      </c>
      <c r="K58" s="163"/>
      <c r="L58" s="163"/>
      <c r="M58" s="163">
        <f>'将来負担比率（分子）の構造'!L$50</f>
        <v>12068</v>
      </c>
      <c r="N58" s="163"/>
      <c r="O58" s="163"/>
      <c r="P58" s="163">
        <f>'将来負担比率（分子）の構造'!M$50</f>
        <v>14151</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2</v>
      </c>
      <c r="C61" s="163"/>
      <c r="D61" s="163"/>
      <c r="E61" s="163">
        <f>'将来負担比率（分子）の構造'!J$46</f>
        <v>2</v>
      </c>
      <c r="F61" s="163"/>
      <c r="G61" s="163"/>
      <c r="H61" s="163">
        <f>'将来負担比率（分子）の構造'!K$46</f>
        <v>2</v>
      </c>
      <c r="I61" s="163"/>
      <c r="J61" s="163"/>
      <c r="K61" s="163">
        <f>'将来負担比率（分子）の構造'!L$46</f>
        <v>3</v>
      </c>
      <c r="L61" s="163"/>
      <c r="M61" s="163"/>
      <c r="N61" s="163">
        <f>'将来負担比率（分子）の構造'!M$46</f>
        <v>1</v>
      </c>
      <c r="O61" s="163"/>
      <c r="P61" s="163"/>
    </row>
    <row r="62" spans="1:16" x14ac:dyDescent="0.2">
      <c r="A62" s="163" t="s">
        <v>35</v>
      </c>
      <c r="B62" s="163">
        <f>'将来負担比率（分子）の構造'!I$45</f>
        <v>4220</v>
      </c>
      <c r="C62" s="163"/>
      <c r="D62" s="163"/>
      <c r="E62" s="163">
        <f>'将来負担比率（分子）の構造'!J$45</f>
        <v>4245</v>
      </c>
      <c r="F62" s="163"/>
      <c r="G62" s="163"/>
      <c r="H62" s="163">
        <f>'将来負担比率（分子）の構造'!K$45</f>
        <v>4313</v>
      </c>
      <c r="I62" s="163"/>
      <c r="J62" s="163"/>
      <c r="K62" s="163">
        <f>'将来負担比率（分子）の構造'!L$45</f>
        <v>4373</v>
      </c>
      <c r="L62" s="163"/>
      <c r="M62" s="163"/>
      <c r="N62" s="163">
        <f>'将来負担比率（分子）の構造'!M$45</f>
        <v>4483</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12526</v>
      </c>
      <c r="C64" s="163"/>
      <c r="D64" s="163"/>
      <c r="E64" s="163">
        <f>'将来負担比率（分子）の構造'!J$43</f>
        <v>11233</v>
      </c>
      <c r="F64" s="163"/>
      <c r="G64" s="163"/>
      <c r="H64" s="163">
        <f>'将来負担比率（分子）の構造'!K$43</f>
        <v>9766</v>
      </c>
      <c r="I64" s="163"/>
      <c r="J64" s="163"/>
      <c r="K64" s="163">
        <f>'将来負担比率（分子）の構造'!L$43</f>
        <v>9200</v>
      </c>
      <c r="L64" s="163"/>
      <c r="M64" s="163"/>
      <c r="N64" s="163">
        <f>'将来負担比率（分子）の構造'!M$43</f>
        <v>8817</v>
      </c>
      <c r="O64" s="163"/>
      <c r="P64" s="163"/>
    </row>
    <row r="65" spans="1:16" x14ac:dyDescent="0.2">
      <c r="A65" s="163" t="s">
        <v>32</v>
      </c>
      <c r="B65" s="163">
        <f>'将来負担比率（分子）の構造'!I$42</f>
        <v>19</v>
      </c>
      <c r="C65" s="163"/>
      <c r="D65" s="163"/>
      <c r="E65" s="163">
        <f>'将来負担比率（分子）の構造'!J$42</f>
        <v>16</v>
      </c>
      <c r="F65" s="163"/>
      <c r="G65" s="163"/>
      <c r="H65" s="163">
        <f>'将来負担比率（分子）の構造'!K$42</f>
        <v>12</v>
      </c>
      <c r="I65" s="163"/>
      <c r="J65" s="163"/>
      <c r="K65" s="163">
        <f>'将来負担比率（分子）の構造'!L$42</f>
        <v>9</v>
      </c>
      <c r="L65" s="163"/>
      <c r="M65" s="163"/>
      <c r="N65" s="163">
        <f>'将来負担比率（分子）の構造'!M$42</f>
        <v>5</v>
      </c>
      <c r="O65" s="163"/>
      <c r="P65" s="163"/>
    </row>
    <row r="66" spans="1:16" x14ac:dyDescent="0.2">
      <c r="A66" s="163" t="s">
        <v>31</v>
      </c>
      <c r="B66" s="163">
        <f>'将来負担比率（分子）の構造'!I$41</f>
        <v>29861</v>
      </c>
      <c r="C66" s="163"/>
      <c r="D66" s="163"/>
      <c r="E66" s="163">
        <f>'将来負担比率（分子）の構造'!J$41</f>
        <v>29087</v>
      </c>
      <c r="F66" s="163"/>
      <c r="G66" s="163"/>
      <c r="H66" s="163">
        <f>'将来負担比率（分子）の構造'!K$41</f>
        <v>28640</v>
      </c>
      <c r="I66" s="163"/>
      <c r="J66" s="163"/>
      <c r="K66" s="163">
        <f>'将来負担比率（分子）の構造'!L$41</f>
        <v>29106</v>
      </c>
      <c r="L66" s="163"/>
      <c r="M66" s="163"/>
      <c r="N66" s="163">
        <f>'将来負担比率（分子）の構造'!M$41</f>
        <v>28905</v>
      </c>
      <c r="O66" s="163"/>
      <c r="P66" s="163"/>
    </row>
    <row r="67" spans="1:16" x14ac:dyDescent="0.2">
      <c r="A67" s="163" t="s">
        <v>71</v>
      </c>
      <c r="B67" s="163" t="e">
        <f>NA()</f>
        <v>#N/A</v>
      </c>
      <c r="C67" s="163">
        <f>IF(ISNUMBER('将来負担比率（分子）の構造'!I$53), IF('将来負担比率（分子）の構造'!I$53 &lt; 0, 0, '将来負担比率（分子）の構造'!I$53), NA())</f>
        <v>5074</v>
      </c>
      <c r="D67" s="163" t="e">
        <f>NA()</f>
        <v>#N/A</v>
      </c>
      <c r="E67" s="163" t="e">
        <f>NA()</f>
        <v>#N/A</v>
      </c>
      <c r="F67" s="163">
        <f>IF(ISNUMBER('将来負担比率（分子）の構造'!J$53), IF('将来負担比率（分子）の構造'!J$53 &lt; 0, 0, '将来負担比率（分子）の構造'!J$53), NA())</f>
        <v>3121</v>
      </c>
      <c r="G67" s="163" t="e">
        <f>NA()</f>
        <v>#N/A</v>
      </c>
      <c r="H67" s="163" t="e">
        <f>NA()</f>
        <v>#N/A</v>
      </c>
      <c r="I67" s="163">
        <f>IF(ISNUMBER('将来負担比率（分子）の構造'!K$53), IF('将来負担比率（分子）の構造'!K$53 &lt; 0, 0, '将来負担比率（分子）の構造'!K$53), NA())</f>
        <v>1826</v>
      </c>
      <c r="J67" s="163" t="e">
        <f>NA()</f>
        <v>#N/A</v>
      </c>
      <c r="K67" s="163" t="e">
        <f>NA()</f>
        <v>#N/A</v>
      </c>
      <c r="L67" s="163">
        <f>IF(ISNUMBER('将来負担比率（分子）の構造'!L$53), IF('将来負担比率（分子）の構造'!L$53 &lt; 0, 0, '将来負担比率（分子）の構造'!L$53), NA())</f>
        <v>63</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5260</v>
      </c>
      <c r="C72" s="167">
        <f>基金残高に係る経年分析!G55</f>
        <v>5371</v>
      </c>
      <c r="D72" s="167">
        <f>基金残高に係る経年分析!H55</f>
        <v>6170</v>
      </c>
    </row>
    <row r="73" spans="1:16" x14ac:dyDescent="0.2">
      <c r="A73" s="166" t="s">
        <v>74</v>
      </c>
      <c r="B73" s="167">
        <f>基金残高に係る経年分析!F56</f>
        <v>782</v>
      </c>
      <c r="C73" s="167">
        <f>基金残高に係る経年分析!G56</f>
        <v>553</v>
      </c>
      <c r="D73" s="167">
        <f>基金残高に係る経年分析!H56</f>
        <v>508</v>
      </c>
    </row>
    <row r="74" spans="1:16" x14ac:dyDescent="0.2">
      <c r="A74" s="166" t="s">
        <v>75</v>
      </c>
      <c r="B74" s="167">
        <f>基金残高に係る経年分析!F57</f>
        <v>5350</v>
      </c>
      <c r="C74" s="167">
        <f>基金残高に係る経年分析!G57</f>
        <v>5996</v>
      </c>
      <c r="D74" s="167">
        <f>基金残高に係る経年分析!H57</f>
        <v>7243</v>
      </c>
    </row>
  </sheetData>
  <sheetProtection algorithmName="SHA-512" hashValue="nm9edaeORB2AIS46Ye/awJOOrD40Lk5vnaXmn6IXWsDOkMP5PMNgsqJKyBCGoFPfe0HyYeOaQfqnPl1cDX6XCA==" saltValue="ujWhcy+cmGSmeK8tDlD9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V1" workbookViewId="0">
      <selection activeCell="CD44" sqref="CD44:CE48"/>
    </sheetView>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4721082</v>
      </c>
      <c r="S5" s="613"/>
      <c r="T5" s="613"/>
      <c r="U5" s="613"/>
      <c r="V5" s="613"/>
      <c r="W5" s="613"/>
      <c r="X5" s="613"/>
      <c r="Y5" s="614"/>
      <c r="Z5" s="615">
        <v>15.2</v>
      </c>
      <c r="AA5" s="615"/>
      <c r="AB5" s="615"/>
      <c r="AC5" s="615"/>
      <c r="AD5" s="616">
        <v>4631339</v>
      </c>
      <c r="AE5" s="616"/>
      <c r="AF5" s="616"/>
      <c r="AG5" s="616"/>
      <c r="AH5" s="616"/>
      <c r="AI5" s="616"/>
      <c r="AJ5" s="616"/>
      <c r="AK5" s="616"/>
      <c r="AL5" s="617">
        <v>26.5</v>
      </c>
      <c r="AM5" s="618"/>
      <c r="AN5" s="618"/>
      <c r="AO5" s="619"/>
      <c r="AP5" s="609" t="s">
        <v>216</v>
      </c>
      <c r="AQ5" s="610"/>
      <c r="AR5" s="610"/>
      <c r="AS5" s="610"/>
      <c r="AT5" s="610"/>
      <c r="AU5" s="610"/>
      <c r="AV5" s="610"/>
      <c r="AW5" s="610"/>
      <c r="AX5" s="610"/>
      <c r="AY5" s="610"/>
      <c r="AZ5" s="610"/>
      <c r="BA5" s="610"/>
      <c r="BB5" s="610"/>
      <c r="BC5" s="610"/>
      <c r="BD5" s="610"/>
      <c r="BE5" s="610"/>
      <c r="BF5" s="611"/>
      <c r="BG5" s="623">
        <v>4622854</v>
      </c>
      <c r="BH5" s="624"/>
      <c r="BI5" s="624"/>
      <c r="BJ5" s="624"/>
      <c r="BK5" s="624"/>
      <c r="BL5" s="624"/>
      <c r="BM5" s="624"/>
      <c r="BN5" s="625"/>
      <c r="BO5" s="626">
        <v>97.9</v>
      </c>
      <c r="BP5" s="626"/>
      <c r="BQ5" s="626"/>
      <c r="BR5" s="626"/>
      <c r="BS5" s="627">
        <v>339264</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474199</v>
      </c>
      <c r="S6" s="624"/>
      <c r="T6" s="624"/>
      <c r="U6" s="624"/>
      <c r="V6" s="624"/>
      <c r="W6" s="624"/>
      <c r="X6" s="624"/>
      <c r="Y6" s="625"/>
      <c r="Z6" s="626">
        <v>1.5</v>
      </c>
      <c r="AA6" s="626"/>
      <c r="AB6" s="626"/>
      <c r="AC6" s="626"/>
      <c r="AD6" s="627">
        <v>474199</v>
      </c>
      <c r="AE6" s="627"/>
      <c r="AF6" s="627"/>
      <c r="AG6" s="627"/>
      <c r="AH6" s="627"/>
      <c r="AI6" s="627"/>
      <c r="AJ6" s="627"/>
      <c r="AK6" s="627"/>
      <c r="AL6" s="628">
        <v>2.7</v>
      </c>
      <c r="AM6" s="629"/>
      <c r="AN6" s="629"/>
      <c r="AO6" s="630"/>
      <c r="AP6" s="620" t="s">
        <v>221</v>
      </c>
      <c r="AQ6" s="621"/>
      <c r="AR6" s="621"/>
      <c r="AS6" s="621"/>
      <c r="AT6" s="621"/>
      <c r="AU6" s="621"/>
      <c r="AV6" s="621"/>
      <c r="AW6" s="621"/>
      <c r="AX6" s="621"/>
      <c r="AY6" s="621"/>
      <c r="AZ6" s="621"/>
      <c r="BA6" s="621"/>
      <c r="BB6" s="621"/>
      <c r="BC6" s="621"/>
      <c r="BD6" s="621"/>
      <c r="BE6" s="621"/>
      <c r="BF6" s="622"/>
      <c r="BG6" s="623">
        <v>4622854</v>
      </c>
      <c r="BH6" s="624"/>
      <c r="BI6" s="624"/>
      <c r="BJ6" s="624"/>
      <c r="BK6" s="624"/>
      <c r="BL6" s="624"/>
      <c r="BM6" s="624"/>
      <c r="BN6" s="625"/>
      <c r="BO6" s="626">
        <v>97.9</v>
      </c>
      <c r="BP6" s="626"/>
      <c r="BQ6" s="626"/>
      <c r="BR6" s="626"/>
      <c r="BS6" s="627">
        <v>339264</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151120</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151120</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1683</v>
      </c>
      <c r="S7" s="624"/>
      <c r="T7" s="624"/>
      <c r="U7" s="624"/>
      <c r="V7" s="624"/>
      <c r="W7" s="624"/>
      <c r="X7" s="624"/>
      <c r="Y7" s="625"/>
      <c r="Z7" s="626">
        <v>0</v>
      </c>
      <c r="AA7" s="626"/>
      <c r="AB7" s="626"/>
      <c r="AC7" s="626"/>
      <c r="AD7" s="627">
        <v>1683</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2360315</v>
      </c>
      <c r="BH7" s="624"/>
      <c r="BI7" s="624"/>
      <c r="BJ7" s="624"/>
      <c r="BK7" s="624"/>
      <c r="BL7" s="624"/>
      <c r="BM7" s="624"/>
      <c r="BN7" s="625"/>
      <c r="BO7" s="626">
        <v>50</v>
      </c>
      <c r="BP7" s="626"/>
      <c r="BQ7" s="626"/>
      <c r="BR7" s="626"/>
      <c r="BS7" s="627">
        <v>339264</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6551552</v>
      </c>
      <c r="CS7" s="624"/>
      <c r="CT7" s="624"/>
      <c r="CU7" s="624"/>
      <c r="CV7" s="624"/>
      <c r="CW7" s="624"/>
      <c r="CX7" s="624"/>
      <c r="CY7" s="625"/>
      <c r="CZ7" s="626">
        <v>22.4</v>
      </c>
      <c r="DA7" s="626"/>
      <c r="DB7" s="626"/>
      <c r="DC7" s="626"/>
      <c r="DD7" s="632">
        <v>476817</v>
      </c>
      <c r="DE7" s="624"/>
      <c r="DF7" s="624"/>
      <c r="DG7" s="624"/>
      <c r="DH7" s="624"/>
      <c r="DI7" s="624"/>
      <c r="DJ7" s="624"/>
      <c r="DK7" s="624"/>
      <c r="DL7" s="624"/>
      <c r="DM7" s="624"/>
      <c r="DN7" s="624"/>
      <c r="DO7" s="624"/>
      <c r="DP7" s="625"/>
      <c r="DQ7" s="632">
        <v>4325247</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23459</v>
      </c>
      <c r="S8" s="624"/>
      <c r="T8" s="624"/>
      <c r="U8" s="624"/>
      <c r="V8" s="624"/>
      <c r="W8" s="624"/>
      <c r="X8" s="624"/>
      <c r="Y8" s="625"/>
      <c r="Z8" s="626">
        <v>0.1</v>
      </c>
      <c r="AA8" s="626"/>
      <c r="AB8" s="626"/>
      <c r="AC8" s="626"/>
      <c r="AD8" s="627">
        <v>23459</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41630</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5420539</v>
      </c>
      <c r="CS8" s="624"/>
      <c r="CT8" s="624"/>
      <c r="CU8" s="624"/>
      <c r="CV8" s="624"/>
      <c r="CW8" s="624"/>
      <c r="CX8" s="624"/>
      <c r="CY8" s="625"/>
      <c r="CZ8" s="626">
        <v>18.5</v>
      </c>
      <c r="DA8" s="626"/>
      <c r="DB8" s="626"/>
      <c r="DC8" s="626"/>
      <c r="DD8" s="632">
        <v>45847</v>
      </c>
      <c r="DE8" s="624"/>
      <c r="DF8" s="624"/>
      <c r="DG8" s="624"/>
      <c r="DH8" s="624"/>
      <c r="DI8" s="624"/>
      <c r="DJ8" s="624"/>
      <c r="DK8" s="624"/>
      <c r="DL8" s="624"/>
      <c r="DM8" s="624"/>
      <c r="DN8" s="624"/>
      <c r="DO8" s="624"/>
      <c r="DP8" s="625"/>
      <c r="DQ8" s="632">
        <v>3634911</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38186</v>
      </c>
      <c r="S9" s="624"/>
      <c r="T9" s="624"/>
      <c r="U9" s="624"/>
      <c r="V9" s="624"/>
      <c r="W9" s="624"/>
      <c r="X9" s="624"/>
      <c r="Y9" s="625"/>
      <c r="Z9" s="626">
        <v>0.1</v>
      </c>
      <c r="AA9" s="626"/>
      <c r="AB9" s="626"/>
      <c r="AC9" s="626"/>
      <c r="AD9" s="627">
        <v>38186</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1047594</v>
      </c>
      <c r="BH9" s="624"/>
      <c r="BI9" s="624"/>
      <c r="BJ9" s="624"/>
      <c r="BK9" s="624"/>
      <c r="BL9" s="624"/>
      <c r="BM9" s="624"/>
      <c r="BN9" s="625"/>
      <c r="BO9" s="626">
        <v>22.2</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2011616</v>
      </c>
      <c r="CS9" s="624"/>
      <c r="CT9" s="624"/>
      <c r="CU9" s="624"/>
      <c r="CV9" s="624"/>
      <c r="CW9" s="624"/>
      <c r="CX9" s="624"/>
      <c r="CY9" s="625"/>
      <c r="CZ9" s="626">
        <v>6.9</v>
      </c>
      <c r="DA9" s="626"/>
      <c r="DB9" s="626"/>
      <c r="DC9" s="626"/>
      <c r="DD9" s="632">
        <v>234524</v>
      </c>
      <c r="DE9" s="624"/>
      <c r="DF9" s="624"/>
      <c r="DG9" s="624"/>
      <c r="DH9" s="624"/>
      <c r="DI9" s="624"/>
      <c r="DJ9" s="624"/>
      <c r="DK9" s="624"/>
      <c r="DL9" s="624"/>
      <c r="DM9" s="624"/>
      <c r="DN9" s="624"/>
      <c r="DO9" s="624"/>
      <c r="DP9" s="625"/>
      <c r="DQ9" s="632">
        <v>1484471</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83878</v>
      </c>
      <c r="BH10" s="624"/>
      <c r="BI10" s="624"/>
      <c r="BJ10" s="624"/>
      <c r="BK10" s="624"/>
      <c r="BL10" s="624"/>
      <c r="BM10" s="624"/>
      <c r="BN10" s="625"/>
      <c r="BO10" s="626">
        <v>1.8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48637</v>
      </c>
      <c r="CS10" s="624"/>
      <c r="CT10" s="624"/>
      <c r="CU10" s="624"/>
      <c r="CV10" s="624"/>
      <c r="CW10" s="624"/>
      <c r="CX10" s="624"/>
      <c r="CY10" s="625"/>
      <c r="CZ10" s="626">
        <v>0.2</v>
      </c>
      <c r="DA10" s="626"/>
      <c r="DB10" s="626"/>
      <c r="DC10" s="626"/>
      <c r="DD10" s="632" t="s">
        <v>122</v>
      </c>
      <c r="DE10" s="624"/>
      <c r="DF10" s="624"/>
      <c r="DG10" s="624"/>
      <c r="DH10" s="624"/>
      <c r="DI10" s="624"/>
      <c r="DJ10" s="624"/>
      <c r="DK10" s="624"/>
      <c r="DL10" s="624"/>
      <c r="DM10" s="624"/>
      <c r="DN10" s="624"/>
      <c r="DO10" s="624"/>
      <c r="DP10" s="625"/>
      <c r="DQ10" s="632">
        <v>8637</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734897</v>
      </c>
      <c r="S11" s="624"/>
      <c r="T11" s="624"/>
      <c r="U11" s="624"/>
      <c r="V11" s="624"/>
      <c r="W11" s="624"/>
      <c r="X11" s="624"/>
      <c r="Y11" s="625"/>
      <c r="Z11" s="628">
        <v>2.4</v>
      </c>
      <c r="AA11" s="629"/>
      <c r="AB11" s="629"/>
      <c r="AC11" s="635"/>
      <c r="AD11" s="632">
        <v>734897</v>
      </c>
      <c r="AE11" s="624"/>
      <c r="AF11" s="624"/>
      <c r="AG11" s="624"/>
      <c r="AH11" s="624"/>
      <c r="AI11" s="624"/>
      <c r="AJ11" s="624"/>
      <c r="AK11" s="625"/>
      <c r="AL11" s="628">
        <v>4.2</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1187213</v>
      </c>
      <c r="BH11" s="624"/>
      <c r="BI11" s="624"/>
      <c r="BJ11" s="624"/>
      <c r="BK11" s="624"/>
      <c r="BL11" s="624"/>
      <c r="BM11" s="624"/>
      <c r="BN11" s="625"/>
      <c r="BO11" s="626">
        <v>25.1</v>
      </c>
      <c r="BP11" s="626"/>
      <c r="BQ11" s="626"/>
      <c r="BR11" s="626"/>
      <c r="BS11" s="627">
        <v>339264</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1350898</v>
      </c>
      <c r="CS11" s="624"/>
      <c r="CT11" s="624"/>
      <c r="CU11" s="624"/>
      <c r="CV11" s="624"/>
      <c r="CW11" s="624"/>
      <c r="CX11" s="624"/>
      <c r="CY11" s="625"/>
      <c r="CZ11" s="626">
        <v>4.5999999999999996</v>
      </c>
      <c r="DA11" s="626"/>
      <c r="DB11" s="626"/>
      <c r="DC11" s="626"/>
      <c r="DD11" s="632">
        <v>342476</v>
      </c>
      <c r="DE11" s="624"/>
      <c r="DF11" s="624"/>
      <c r="DG11" s="624"/>
      <c r="DH11" s="624"/>
      <c r="DI11" s="624"/>
      <c r="DJ11" s="624"/>
      <c r="DK11" s="624"/>
      <c r="DL11" s="624"/>
      <c r="DM11" s="624"/>
      <c r="DN11" s="624"/>
      <c r="DO11" s="624"/>
      <c r="DP11" s="625"/>
      <c r="DQ11" s="632">
        <v>747538</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1968591</v>
      </c>
      <c r="BH12" s="624"/>
      <c r="BI12" s="624"/>
      <c r="BJ12" s="624"/>
      <c r="BK12" s="624"/>
      <c r="BL12" s="624"/>
      <c r="BM12" s="624"/>
      <c r="BN12" s="625"/>
      <c r="BO12" s="626">
        <v>41.7</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691524</v>
      </c>
      <c r="CS12" s="624"/>
      <c r="CT12" s="624"/>
      <c r="CU12" s="624"/>
      <c r="CV12" s="624"/>
      <c r="CW12" s="624"/>
      <c r="CX12" s="624"/>
      <c r="CY12" s="625"/>
      <c r="CZ12" s="626">
        <v>2.4</v>
      </c>
      <c r="DA12" s="626"/>
      <c r="DB12" s="626"/>
      <c r="DC12" s="626"/>
      <c r="DD12" s="632">
        <v>86584</v>
      </c>
      <c r="DE12" s="624"/>
      <c r="DF12" s="624"/>
      <c r="DG12" s="624"/>
      <c r="DH12" s="624"/>
      <c r="DI12" s="624"/>
      <c r="DJ12" s="624"/>
      <c r="DK12" s="624"/>
      <c r="DL12" s="624"/>
      <c r="DM12" s="624"/>
      <c r="DN12" s="624"/>
      <c r="DO12" s="624"/>
      <c r="DP12" s="625"/>
      <c r="DQ12" s="632">
        <v>401559</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1763646</v>
      </c>
      <c r="BH13" s="624"/>
      <c r="BI13" s="624"/>
      <c r="BJ13" s="624"/>
      <c r="BK13" s="624"/>
      <c r="BL13" s="624"/>
      <c r="BM13" s="624"/>
      <c r="BN13" s="625"/>
      <c r="BO13" s="626">
        <v>37.4</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3948909</v>
      </c>
      <c r="CS13" s="624"/>
      <c r="CT13" s="624"/>
      <c r="CU13" s="624"/>
      <c r="CV13" s="624"/>
      <c r="CW13" s="624"/>
      <c r="CX13" s="624"/>
      <c r="CY13" s="625"/>
      <c r="CZ13" s="626">
        <v>13.5</v>
      </c>
      <c r="DA13" s="626"/>
      <c r="DB13" s="626"/>
      <c r="DC13" s="626"/>
      <c r="DD13" s="632">
        <v>1613594</v>
      </c>
      <c r="DE13" s="624"/>
      <c r="DF13" s="624"/>
      <c r="DG13" s="624"/>
      <c r="DH13" s="624"/>
      <c r="DI13" s="624"/>
      <c r="DJ13" s="624"/>
      <c r="DK13" s="624"/>
      <c r="DL13" s="624"/>
      <c r="DM13" s="624"/>
      <c r="DN13" s="624"/>
      <c r="DO13" s="624"/>
      <c r="DP13" s="625"/>
      <c r="DQ13" s="632">
        <v>2018026</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135281</v>
      </c>
      <c r="BH14" s="624"/>
      <c r="BI14" s="624"/>
      <c r="BJ14" s="624"/>
      <c r="BK14" s="624"/>
      <c r="BL14" s="624"/>
      <c r="BM14" s="624"/>
      <c r="BN14" s="625"/>
      <c r="BO14" s="626">
        <v>2.9</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1500917</v>
      </c>
      <c r="CS14" s="624"/>
      <c r="CT14" s="624"/>
      <c r="CU14" s="624"/>
      <c r="CV14" s="624"/>
      <c r="CW14" s="624"/>
      <c r="CX14" s="624"/>
      <c r="CY14" s="625"/>
      <c r="CZ14" s="626">
        <v>5.0999999999999996</v>
      </c>
      <c r="DA14" s="626"/>
      <c r="DB14" s="626"/>
      <c r="DC14" s="626"/>
      <c r="DD14" s="632">
        <v>681704</v>
      </c>
      <c r="DE14" s="624"/>
      <c r="DF14" s="624"/>
      <c r="DG14" s="624"/>
      <c r="DH14" s="624"/>
      <c r="DI14" s="624"/>
      <c r="DJ14" s="624"/>
      <c r="DK14" s="624"/>
      <c r="DL14" s="624"/>
      <c r="DM14" s="624"/>
      <c r="DN14" s="624"/>
      <c r="DO14" s="624"/>
      <c r="DP14" s="625"/>
      <c r="DQ14" s="632">
        <v>805434</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36686</v>
      </c>
      <c r="S15" s="624"/>
      <c r="T15" s="624"/>
      <c r="U15" s="624"/>
      <c r="V15" s="624"/>
      <c r="W15" s="624"/>
      <c r="X15" s="624"/>
      <c r="Y15" s="625"/>
      <c r="Z15" s="626">
        <v>0.1</v>
      </c>
      <c r="AA15" s="626"/>
      <c r="AB15" s="626"/>
      <c r="AC15" s="626"/>
      <c r="AD15" s="627">
        <v>36686</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155934</v>
      </c>
      <c r="BH15" s="624"/>
      <c r="BI15" s="624"/>
      <c r="BJ15" s="624"/>
      <c r="BK15" s="624"/>
      <c r="BL15" s="624"/>
      <c r="BM15" s="624"/>
      <c r="BN15" s="625"/>
      <c r="BO15" s="626">
        <v>3.3</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3590150</v>
      </c>
      <c r="CS15" s="624"/>
      <c r="CT15" s="624"/>
      <c r="CU15" s="624"/>
      <c r="CV15" s="624"/>
      <c r="CW15" s="624"/>
      <c r="CX15" s="624"/>
      <c r="CY15" s="625"/>
      <c r="CZ15" s="626">
        <v>12.3</v>
      </c>
      <c r="DA15" s="626"/>
      <c r="DB15" s="626"/>
      <c r="DC15" s="626"/>
      <c r="DD15" s="632">
        <v>264012</v>
      </c>
      <c r="DE15" s="624"/>
      <c r="DF15" s="624"/>
      <c r="DG15" s="624"/>
      <c r="DH15" s="624"/>
      <c r="DI15" s="624"/>
      <c r="DJ15" s="624"/>
      <c r="DK15" s="624"/>
      <c r="DL15" s="624"/>
      <c r="DM15" s="624"/>
      <c r="DN15" s="624"/>
      <c r="DO15" s="624"/>
      <c r="DP15" s="625"/>
      <c r="DQ15" s="632">
        <v>2999514</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69721</v>
      </c>
      <c r="S16" s="624"/>
      <c r="T16" s="624"/>
      <c r="U16" s="624"/>
      <c r="V16" s="624"/>
      <c r="W16" s="624"/>
      <c r="X16" s="624"/>
      <c r="Y16" s="625"/>
      <c r="Z16" s="626">
        <v>0.2</v>
      </c>
      <c r="AA16" s="626"/>
      <c r="AB16" s="626"/>
      <c r="AC16" s="626"/>
      <c r="AD16" s="627">
        <v>69721</v>
      </c>
      <c r="AE16" s="627"/>
      <c r="AF16" s="627"/>
      <c r="AG16" s="627"/>
      <c r="AH16" s="627"/>
      <c r="AI16" s="627"/>
      <c r="AJ16" s="627"/>
      <c r="AK16" s="627"/>
      <c r="AL16" s="628">
        <v>0.4</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v>2733</v>
      </c>
      <c r="BH16" s="624"/>
      <c r="BI16" s="624"/>
      <c r="BJ16" s="624"/>
      <c r="BK16" s="624"/>
      <c r="BL16" s="624"/>
      <c r="BM16" s="624"/>
      <c r="BN16" s="625"/>
      <c r="BO16" s="626">
        <v>0.1</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234044</v>
      </c>
      <c r="CS16" s="624"/>
      <c r="CT16" s="624"/>
      <c r="CU16" s="624"/>
      <c r="CV16" s="624"/>
      <c r="CW16" s="624"/>
      <c r="CX16" s="624"/>
      <c r="CY16" s="625"/>
      <c r="CZ16" s="626">
        <v>0.8</v>
      </c>
      <c r="DA16" s="626"/>
      <c r="DB16" s="626"/>
      <c r="DC16" s="626"/>
      <c r="DD16" s="632" t="s">
        <v>122</v>
      </c>
      <c r="DE16" s="624"/>
      <c r="DF16" s="624"/>
      <c r="DG16" s="624"/>
      <c r="DH16" s="624"/>
      <c r="DI16" s="624"/>
      <c r="DJ16" s="624"/>
      <c r="DK16" s="624"/>
      <c r="DL16" s="624"/>
      <c r="DM16" s="624"/>
      <c r="DN16" s="624"/>
      <c r="DO16" s="624"/>
      <c r="DP16" s="625"/>
      <c r="DQ16" s="632">
        <v>12185</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121280</v>
      </c>
      <c r="S17" s="624"/>
      <c r="T17" s="624"/>
      <c r="U17" s="624"/>
      <c r="V17" s="624"/>
      <c r="W17" s="624"/>
      <c r="X17" s="624"/>
      <c r="Y17" s="625"/>
      <c r="Z17" s="626">
        <v>0.4</v>
      </c>
      <c r="AA17" s="626"/>
      <c r="AB17" s="626"/>
      <c r="AC17" s="626"/>
      <c r="AD17" s="627">
        <v>121280</v>
      </c>
      <c r="AE17" s="627"/>
      <c r="AF17" s="627"/>
      <c r="AG17" s="627"/>
      <c r="AH17" s="627"/>
      <c r="AI17" s="627"/>
      <c r="AJ17" s="627"/>
      <c r="AK17" s="627"/>
      <c r="AL17" s="628">
        <v>0.7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3796487</v>
      </c>
      <c r="CS17" s="624"/>
      <c r="CT17" s="624"/>
      <c r="CU17" s="624"/>
      <c r="CV17" s="624"/>
      <c r="CW17" s="624"/>
      <c r="CX17" s="624"/>
      <c r="CY17" s="625"/>
      <c r="CZ17" s="626">
        <v>13</v>
      </c>
      <c r="DA17" s="626"/>
      <c r="DB17" s="626"/>
      <c r="DC17" s="626"/>
      <c r="DD17" s="632" t="s">
        <v>122</v>
      </c>
      <c r="DE17" s="624"/>
      <c r="DF17" s="624"/>
      <c r="DG17" s="624"/>
      <c r="DH17" s="624"/>
      <c r="DI17" s="624"/>
      <c r="DJ17" s="624"/>
      <c r="DK17" s="624"/>
      <c r="DL17" s="624"/>
      <c r="DM17" s="624"/>
      <c r="DN17" s="624"/>
      <c r="DO17" s="624"/>
      <c r="DP17" s="625"/>
      <c r="DQ17" s="632">
        <v>3739129</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12477</v>
      </c>
      <c r="S18" s="624"/>
      <c r="T18" s="624"/>
      <c r="U18" s="624"/>
      <c r="V18" s="624"/>
      <c r="W18" s="624"/>
      <c r="X18" s="624"/>
      <c r="Y18" s="625"/>
      <c r="Z18" s="626">
        <v>0</v>
      </c>
      <c r="AA18" s="626"/>
      <c r="AB18" s="626"/>
      <c r="AC18" s="626"/>
      <c r="AD18" s="627">
        <v>12477</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106403</v>
      </c>
      <c r="S19" s="624"/>
      <c r="T19" s="624"/>
      <c r="U19" s="624"/>
      <c r="V19" s="624"/>
      <c r="W19" s="624"/>
      <c r="X19" s="624"/>
      <c r="Y19" s="625"/>
      <c r="Z19" s="626">
        <v>0.3</v>
      </c>
      <c r="AA19" s="626"/>
      <c r="AB19" s="626"/>
      <c r="AC19" s="626"/>
      <c r="AD19" s="627">
        <v>106403</v>
      </c>
      <c r="AE19" s="627"/>
      <c r="AF19" s="627"/>
      <c r="AG19" s="627"/>
      <c r="AH19" s="627"/>
      <c r="AI19" s="627"/>
      <c r="AJ19" s="627"/>
      <c r="AK19" s="627"/>
      <c r="AL19" s="628">
        <v>0.6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98228</v>
      </c>
      <c r="BH19" s="624"/>
      <c r="BI19" s="624"/>
      <c r="BJ19" s="624"/>
      <c r="BK19" s="624"/>
      <c r="BL19" s="624"/>
      <c r="BM19" s="624"/>
      <c r="BN19" s="625"/>
      <c r="BO19" s="626">
        <v>2.1</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2400</v>
      </c>
      <c r="S20" s="624"/>
      <c r="T20" s="624"/>
      <c r="U20" s="624"/>
      <c r="V20" s="624"/>
      <c r="W20" s="624"/>
      <c r="X20" s="624"/>
      <c r="Y20" s="625"/>
      <c r="Z20" s="626">
        <v>0</v>
      </c>
      <c r="AA20" s="626"/>
      <c r="AB20" s="626"/>
      <c r="AC20" s="626"/>
      <c r="AD20" s="627">
        <v>2400</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98228</v>
      </c>
      <c r="BH20" s="624"/>
      <c r="BI20" s="624"/>
      <c r="BJ20" s="624"/>
      <c r="BK20" s="624"/>
      <c r="BL20" s="624"/>
      <c r="BM20" s="624"/>
      <c r="BN20" s="625"/>
      <c r="BO20" s="626">
        <v>2.1</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29296393</v>
      </c>
      <c r="CS20" s="624"/>
      <c r="CT20" s="624"/>
      <c r="CU20" s="624"/>
      <c r="CV20" s="624"/>
      <c r="CW20" s="624"/>
      <c r="CX20" s="624"/>
      <c r="CY20" s="625"/>
      <c r="CZ20" s="626">
        <v>100</v>
      </c>
      <c r="DA20" s="626"/>
      <c r="DB20" s="626"/>
      <c r="DC20" s="626"/>
      <c r="DD20" s="632">
        <v>3745558</v>
      </c>
      <c r="DE20" s="624"/>
      <c r="DF20" s="624"/>
      <c r="DG20" s="624"/>
      <c r="DH20" s="624"/>
      <c r="DI20" s="624"/>
      <c r="DJ20" s="624"/>
      <c r="DK20" s="624"/>
      <c r="DL20" s="624"/>
      <c r="DM20" s="624"/>
      <c r="DN20" s="624"/>
      <c r="DO20" s="624"/>
      <c r="DP20" s="625"/>
      <c r="DQ20" s="632">
        <v>20327771</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12696205</v>
      </c>
      <c r="S21" s="624"/>
      <c r="T21" s="624"/>
      <c r="U21" s="624"/>
      <c r="V21" s="624"/>
      <c r="W21" s="624"/>
      <c r="X21" s="624"/>
      <c r="Y21" s="625"/>
      <c r="Z21" s="626">
        <v>40.9</v>
      </c>
      <c r="AA21" s="626"/>
      <c r="AB21" s="626"/>
      <c r="AC21" s="626"/>
      <c r="AD21" s="627">
        <v>11274140</v>
      </c>
      <c r="AE21" s="627"/>
      <c r="AF21" s="627"/>
      <c r="AG21" s="627"/>
      <c r="AH21" s="627"/>
      <c r="AI21" s="627"/>
      <c r="AJ21" s="627"/>
      <c r="AK21" s="627"/>
      <c r="AL21" s="628">
        <v>64.5</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8485</v>
      </c>
      <c r="BH21" s="624"/>
      <c r="BI21" s="624"/>
      <c r="BJ21" s="624"/>
      <c r="BK21" s="624"/>
      <c r="BL21" s="624"/>
      <c r="BM21" s="624"/>
      <c r="BN21" s="625"/>
      <c r="BO21" s="626">
        <v>0.2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11274140</v>
      </c>
      <c r="S22" s="624"/>
      <c r="T22" s="624"/>
      <c r="U22" s="624"/>
      <c r="V22" s="624"/>
      <c r="W22" s="624"/>
      <c r="X22" s="624"/>
      <c r="Y22" s="625"/>
      <c r="Z22" s="626">
        <v>36.4</v>
      </c>
      <c r="AA22" s="626"/>
      <c r="AB22" s="626"/>
      <c r="AC22" s="626"/>
      <c r="AD22" s="627">
        <v>11274140</v>
      </c>
      <c r="AE22" s="627"/>
      <c r="AF22" s="627"/>
      <c r="AG22" s="627"/>
      <c r="AH22" s="627"/>
      <c r="AI22" s="627"/>
      <c r="AJ22" s="627"/>
      <c r="AK22" s="627"/>
      <c r="AL22" s="628">
        <v>64.5</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1422065</v>
      </c>
      <c r="S23" s="624"/>
      <c r="T23" s="624"/>
      <c r="U23" s="624"/>
      <c r="V23" s="624"/>
      <c r="W23" s="624"/>
      <c r="X23" s="624"/>
      <c r="Y23" s="625"/>
      <c r="Z23" s="626">
        <v>4.5999999999999996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89743</v>
      </c>
      <c r="BH23" s="624"/>
      <c r="BI23" s="624"/>
      <c r="BJ23" s="624"/>
      <c r="BK23" s="624"/>
      <c r="BL23" s="624"/>
      <c r="BM23" s="624"/>
      <c r="BN23" s="625"/>
      <c r="BO23" s="626">
        <v>1.9</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11065988</v>
      </c>
      <c r="CS24" s="613"/>
      <c r="CT24" s="613"/>
      <c r="CU24" s="613"/>
      <c r="CV24" s="613"/>
      <c r="CW24" s="613"/>
      <c r="CX24" s="613"/>
      <c r="CY24" s="614"/>
      <c r="CZ24" s="617">
        <v>37.799999999999997</v>
      </c>
      <c r="DA24" s="618"/>
      <c r="DB24" s="618"/>
      <c r="DC24" s="634"/>
      <c r="DD24" s="655">
        <v>9406802</v>
      </c>
      <c r="DE24" s="613"/>
      <c r="DF24" s="613"/>
      <c r="DG24" s="613"/>
      <c r="DH24" s="613"/>
      <c r="DI24" s="613"/>
      <c r="DJ24" s="613"/>
      <c r="DK24" s="614"/>
      <c r="DL24" s="655">
        <v>8485279</v>
      </c>
      <c r="DM24" s="613"/>
      <c r="DN24" s="613"/>
      <c r="DO24" s="613"/>
      <c r="DP24" s="613"/>
      <c r="DQ24" s="613"/>
      <c r="DR24" s="613"/>
      <c r="DS24" s="613"/>
      <c r="DT24" s="613"/>
      <c r="DU24" s="613"/>
      <c r="DV24" s="614"/>
      <c r="DW24" s="617">
        <v>48.5</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18917398</v>
      </c>
      <c r="S25" s="624"/>
      <c r="T25" s="624"/>
      <c r="U25" s="624"/>
      <c r="V25" s="624"/>
      <c r="W25" s="624"/>
      <c r="X25" s="624"/>
      <c r="Y25" s="625"/>
      <c r="Z25" s="626">
        <v>61</v>
      </c>
      <c r="AA25" s="626"/>
      <c r="AB25" s="626"/>
      <c r="AC25" s="626"/>
      <c r="AD25" s="627">
        <v>17405590</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4962285</v>
      </c>
      <c r="CS25" s="644"/>
      <c r="CT25" s="644"/>
      <c r="CU25" s="644"/>
      <c r="CV25" s="644"/>
      <c r="CW25" s="644"/>
      <c r="CX25" s="644"/>
      <c r="CY25" s="645"/>
      <c r="CZ25" s="628">
        <v>16.899999999999999</v>
      </c>
      <c r="DA25" s="656"/>
      <c r="DB25" s="656"/>
      <c r="DC25" s="658"/>
      <c r="DD25" s="632">
        <v>4778325</v>
      </c>
      <c r="DE25" s="644"/>
      <c r="DF25" s="644"/>
      <c r="DG25" s="644"/>
      <c r="DH25" s="644"/>
      <c r="DI25" s="644"/>
      <c r="DJ25" s="644"/>
      <c r="DK25" s="645"/>
      <c r="DL25" s="632">
        <v>4678729</v>
      </c>
      <c r="DM25" s="644"/>
      <c r="DN25" s="644"/>
      <c r="DO25" s="644"/>
      <c r="DP25" s="644"/>
      <c r="DQ25" s="644"/>
      <c r="DR25" s="644"/>
      <c r="DS25" s="644"/>
      <c r="DT25" s="644"/>
      <c r="DU25" s="644"/>
      <c r="DV25" s="645"/>
      <c r="DW25" s="628">
        <v>26.7</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v>3769</v>
      </c>
      <c r="S26" s="624"/>
      <c r="T26" s="624"/>
      <c r="U26" s="624"/>
      <c r="V26" s="624"/>
      <c r="W26" s="624"/>
      <c r="X26" s="624"/>
      <c r="Y26" s="625"/>
      <c r="Z26" s="626">
        <v>0</v>
      </c>
      <c r="AA26" s="626"/>
      <c r="AB26" s="626"/>
      <c r="AC26" s="626"/>
      <c r="AD26" s="627">
        <v>3769</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2904766</v>
      </c>
      <c r="CS26" s="624"/>
      <c r="CT26" s="624"/>
      <c r="CU26" s="624"/>
      <c r="CV26" s="624"/>
      <c r="CW26" s="624"/>
      <c r="CX26" s="624"/>
      <c r="CY26" s="625"/>
      <c r="CZ26" s="628">
        <v>9.9</v>
      </c>
      <c r="DA26" s="656"/>
      <c r="DB26" s="656"/>
      <c r="DC26" s="658"/>
      <c r="DD26" s="632">
        <v>2810032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153064</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4721082</v>
      </c>
      <c r="BH27" s="624"/>
      <c r="BI27" s="624"/>
      <c r="BJ27" s="624"/>
      <c r="BK27" s="624"/>
      <c r="BL27" s="624"/>
      <c r="BM27" s="624"/>
      <c r="BN27" s="625"/>
      <c r="BO27" s="626">
        <v>100</v>
      </c>
      <c r="BP27" s="626"/>
      <c r="BQ27" s="626"/>
      <c r="BR27" s="626"/>
      <c r="BS27" s="627">
        <v>339264</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2307216</v>
      </c>
      <c r="CS27" s="644"/>
      <c r="CT27" s="644"/>
      <c r="CU27" s="644"/>
      <c r="CV27" s="644"/>
      <c r="CW27" s="644"/>
      <c r="CX27" s="644"/>
      <c r="CY27" s="645"/>
      <c r="CZ27" s="628">
        <v>7.9</v>
      </c>
      <c r="DA27" s="656"/>
      <c r="DB27" s="656"/>
      <c r="DC27" s="658"/>
      <c r="DD27" s="632">
        <v>889348</v>
      </c>
      <c r="DE27" s="644"/>
      <c r="DF27" s="644"/>
      <c r="DG27" s="644"/>
      <c r="DH27" s="644"/>
      <c r="DI27" s="644"/>
      <c r="DJ27" s="644"/>
      <c r="DK27" s="645"/>
      <c r="DL27" s="632">
        <v>623118</v>
      </c>
      <c r="DM27" s="644"/>
      <c r="DN27" s="644"/>
      <c r="DO27" s="644"/>
      <c r="DP27" s="644"/>
      <c r="DQ27" s="644"/>
      <c r="DR27" s="644"/>
      <c r="DS27" s="644"/>
      <c r="DT27" s="644"/>
      <c r="DU27" s="644"/>
      <c r="DV27" s="645"/>
      <c r="DW27" s="628">
        <v>3.6</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132127</v>
      </c>
      <c r="S28" s="624"/>
      <c r="T28" s="624"/>
      <c r="U28" s="624"/>
      <c r="V28" s="624"/>
      <c r="W28" s="624"/>
      <c r="X28" s="624"/>
      <c r="Y28" s="625"/>
      <c r="Z28" s="626">
        <v>0.4</v>
      </c>
      <c r="AA28" s="626"/>
      <c r="AB28" s="626"/>
      <c r="AC28" s="626"/>
      <c r="AD28" s="627">
        <v>16062</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3796487</v>
      </c>
      <c r="CS28" s="624"/>
      <c r="CT28" s="624"/>
      <c r="CU28" s="624"/>
      <c r="CV28" s="624"/>
      <c r="CW28" s="624"/>
      <c r="CX28" s="624"/>
      <c r="CY28" s="625"/>
      <c r="CZ28" s="628">
        <v>13</v>
      </c>
      <c r="DA28" s="656"/>
      <c r="DB28" s="656"/>
      <c r="DC28" s="658"/>
      <c r="DD28" s="632">
        <v>3739129</v>
      </c>
      <c r="DE28" s="624"/>
      <c r="DF28" s="624"/>
      <c r="DG28" s="624"/>
      <c r="DH28" s="624"/>
      <c r="DI28" s="624"/>
      <c r="DJ28" s="624"/>
      <c r="DK28" s="625"/>
      <c r="DL28" s="632">
        <v>3183432</v>
      </c>
      <c r="DM28" s="624"/>
      <c r="DN28" s="624"/>
      <c r="DO28" s="624"/>
      <c r="DP28" s="624"/>
      <c r="DQ28" s="624"/>
      <c r="DR28" s="624"/>
      <c r="DS28" s="624"/>
      <c r="DT28" s="624"/>
      <c r="DU28" s="624"/>
      <c r="DV28" s="625"/>
      <c r="DW28" s="628">
        <v>18.2</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86351</v>
      </c>
      <c r="S29" s="624"/>
      <c r="T29" s="624"/>
      <c r="U29" s="624"/>
      <c r="V29" s="624"/>
      <c r="W29" s="624"/>
      <c r="X29" s="624"/>
      <c r="Y29" s="625"/>
      <c r="Z29" s="626">
        <v>0.3</v>
      </c>
      <c r="AA29" s="626"/>
      <c r="AB29" s="626"/>
      <c r="AC29" s="626"/>
      <c r="AD29" s="627">
        <v>1</v>
      </c>
      <c r="AE29" s="627"/>
      <c r="AF29" s="627"/>
      <c r="AG29" s="627"/>
      <c r="AH29" s="627"/>
      <c r="AI29" s="627"/>
      <c r="AJ29" s="627"/>
      <c r="AK29" s="627"/>
      <c r="AL29" s="628">
        <v>0</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3795873</v>
      </c>
      <c r="CS29" s="644"/>
      <c r="CT29" s="644"/>
      <c r="CU29" s="644"/>
      <c r="CV29" s="644"/>
      <c r="CW29" s="644"/>
      <c r="CX29" s="644"/>
      <c r="CY29" s="645"/>
      <c r="CZ29" s="628">
        <v>13</v>
      </c>
      <c r="DA29" s="656"/>
      <c r="DB29" s="656"/>
      <c r="DC29" s="658"/>
      <c r="DD29" s="632">
        <v>3738515</v>
      </c>
      <c r="DE29" s="644"/>
      <c r="DF29" s="644"/>
      <c r="DG29" s="644"/>
      <c r="DH29" s="644"/>
      <c r="DI29" s="644"/>
      <c r="DJ29" s="644"/>
      <c r="DK29" s="645"/>
      <c r="DL29" s="632">
        <v>3182818</v>
      </c>
      <c r="DM29" s="644"/>
      <c r="DN29" s="644"/>
      <c r="DO29" s="644"/>
      <c r="DP29" s="644"/>
      <c r="DQ29" s="644"/>
      <c r="DR29" s="644"/>
      <c r="DS29" s="644"/>
      <c r="DT29" s="644"/>
      <c r="DU29" s="644"/>
      <c r="DV29" s="645"/>
      <c r="DW29" s="628">
        <v>18.2</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2214971</v>
      </c>
      <c r="S30" s="624"/>
      <c r="T30" s="624"/>
      <c r="U30" s="624"/>
      <c r="V30" s="624"/>
      <c r="W30" s="624"/>
      <c r="X30" s="624"/>
      <c r="Y30" s="625"/>
      <c r="Z30" s="626">
        <v>7.1</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3692549</v>
      </c>
      <c r="CS30" s="624"/>
      <c r="CT30" s="624"/>
      <c r="CU30" s="624"/>
      <c r="CV30" s="624"/>
      <c r="CW30" s="624"/>
      <c r="CX30" s="624"/>
      <c r="CY30" s="625"/>
      <c r="CZ30" s="628">
        <v>12.6</v>
      </c>
      <c r="DA30" s="656"/>
      <c r="DB30" s="656"/>
      <c r="DC30" s="658"/>
      <c r="DD30" s="632">
        <v>3635191</v>
      </c>
      <c r="DE30" s="624"/>
      <c r="DF30" s="624"/>
      <c r="DG30" s="624"/>
      <c r="DH30" s="624"/>
      <c r="DI30" s="624"/>
      <c r="DJ30" s="624"/>
      <c r="DK30" s="625"/>
      <c r="DL30" s="632">
        <v>3079818</v>
      </c>
      <c r="DM30" s="624"/>
      <c r="DN30" s="624"/>
      <c r="DO30" s="624"/>
      <c r="DP30" s="624"/>
      <c r="DQ30" s="624"/>
      <c r="DR30" s="624"/>
      <c r="DS30" s="624"/>
      <c r="DT30" s="624"/>
      <c r="DU30" s="624"/>
      <c r="DV30" s="625"/>
      <c r="DW30" s="628">
        <v>17.600000000000001</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99.3</v>
      </c>
      <c r="BH31" s="667"/>
      <c r="BI31" s="667"/>
      <c r="BJ31" s="667"/>
      <c r="BK31" s="667"/>
      <c r="BL31" s="667"/>
      <c r="BM31" s="618">
        <v>97.1</v>
      </c>
      <c r="BN31" s="667"/>
      <c r="BO31" s="667"/>
      <c r="BP31" s="667"/>
      <c r="BQ31" s="668"/>
      <c r="BR31" s="670">
        <v>99</v>
      </c>
      <c r="BS31" s="667"/>
      <c r="BT31" s="667"/>
      <c r="BU31" s="667"/>
      <c r="BV31" s="667"/>
      <c r="BW31" s="667"/>
      <c r="BX31" s="618">
        <v>96.3</v>
      </c>
      <c r="BY31" s="667"/>
      <c r="BZ31" s="667"/>
      <c r="CA31" s="667"/>
      <c r="CB31" s="668"/>
      <c r="CD31" s="663"/>
      <c r="CE31" s="664"/>
      <c r="CF31" s="620" t="s">
        <v>300</v>
      </c>
      <c r="CG31" s="621"/>
      <c r="CH31" s="621"/>
      <c r="CI31" s="621"/>
      <c r="CJ31" s="621"/>
      <c r="CK31" s="621"/>
      <c r="CL31" s="621"/>
      <c r="CM31" s="621"/>
      <c r="CN31" s="621"/>
      <c r="CO31" s="621"/>
      <c r="CP31" s="621"/>
      <c r="CQ31" s="622"/>
      <c r="CR31" s="623">
        <v>103324</v>
      </c>
      <c r="CS31" s="644"/>
      <c r="CT31" s="644"/>
      <c r="CU31" s="644"/>
      <c r="CV31" s="644"/>
      <c r="CW31" s="644"/>
      <c r="CX31" s="644"/>
      <c r="CY31" s="645"/>
      <c r="CZ31" s="628">
        <v>0.4</v>
      </c>
      <c r="DA31" s="656"/>
      <c r="DB31" s="656"/>
      <c r="DC31" s="658"/>
      <c r="DD31" s="632">
        <v>103324</v>
      </c>
      <c r="DE31" s="644"/>
      <c r="DF31" s="644"/>
      <c r="DG31" s="644"/>
      <c r="DH31" s="644"/>
      <c r="DI31" s="644"/>
      <c r="DJ31" s="644"/>
      <c r="DK31" s="645"/>
      <c r="DL31" s="632">
        <v>103000</v>
      </c>
      <c r="DM31" s="644"/>
      <c r="DN31" s="644"/>
      <c r="DO31" s="644"/>
      <c r="DP31" s="644"/>
      <c r="DQ31" s="644"/>
      <c r="DR31" s="644"/>
      <c r="DS31" s="644"/>
      <c r="DT31" s="644"/>
      <c r="DU31" s="644"/>
      <c r="DV31" s="645"/>
      <c r="DW31" s="628">
        <v>0.6</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1072117</v>
      </c>
      <c r="S32" s="624"/>
      <c r="T32" s="624"/>
      <c r="U32" s="624"/>
      <c r="V32" s="624"/>
      <c r="W32" s="624"/>
      <c r="X32" s="624"/>
      <c r="Y32" s="625"/>
      <c r="Z32" s="626">
        <v>3.5</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99.6</v>
      </c>
      <c r="BH32" s="644"/>
      <c r="BI32" s="644"/>
      <c r="BJ32" s="644"/>
      <c r="BK32" s="644"/>
      <c r="BL32" s="644"/>
      <c r="BM32" s="629">
        <v>98.2</v>
      </c>
      <c r="BN32" s="644"/>
      <c r="BO32" s="644"/>
      <c r="BP32" s="644"/>
      <c r="BQ32" s="669"/>
      <c r="BR32" s="680">
        <v>99</v>
      </c>
      <c r="BS32" s="644"/>
      <c r="BT32" s="644"/>
      <c r="BU32" s="644"/>
      <c r="BV32" s="644"/>
      <c r="BW32" s="644"/>
      <c r="BX32" s="629">
        <v>96.7</v>
      </c>
      <c r="BY32" s="644"/>
      <c r="BZ32" s="644"/>
      <c r="CA32" s="644"/>
      <c r="CB32" s="669"/>
      <c r="CD32" s="665"/>
      <c r="CE32" s="666"/>
      <c r="CF32" s="620" t="s">
        <v>304</v>
      </c>
      <c r="CG32" s="621"/>
      <c r="CH32" s="621"/>
      <c r="CI32" s="621"/>
      <c r="CJ32" s="621"/>
      <c r="CK32" s="621"/>
      <c r="CL32" s="621"/>
      <c r="CM32" s="621"/>
      <c r="CN32" s="621"/>
      <c r="CO32" s="621"/>
      <c r="CP32" s="621"/>
      <c r="CQ32" s="622"/>
      <c r="CR32" s="623">
        <v>614</v>
      </c>
      <c r="CS32" s="624"/>
      <c r="CT32" s="624"/>
      <c r="CU32" s="624"/>
      <c r="CV32" s="624"/>
      <c r="CW32" s="624"/>
      <c r="CX32" s="624"/>
      <c r="CY32" s="625"/>
      <c r="CZ32" s="628">
        <v>0</v>
      </c>
      <c r="DA32" s="656"/>
      <c r="DB32" s="656"/>
      <c r="DC32" s="658"/>
      <c r="DD32" s="632">
        <v>614</v>
      </c>
      <c r="DE32" s="624"/>
      <c r="DF32" s="624"/>
      <c r="DG32" s="624"/>
      <c r="DH32" s="624"/>
      <c r="DI32" s="624"/>
      <c r="DJ32" s="624"/>
      <c r="DK32" s="625"/>
      <c r="DL32" s="632">
        <v>614</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147200</v>
      </c>
      <c r="S33" s="624"/>
      <c r="T33" s="624"/>
      <c r="U33" s="624"/>
      <c r="V33" s="624"/>
      <c r="W33" s="624"/>
      <c r="X33" s="624"/>
      <c r="Y33" s="625"/>
      <c r="Z33" s="626">
        <v>0.5</v>
      </c>
      <c r="AA33" s="626"/>
      <c r="AB33" s="626"/>
      <c r="AC33" s="626"/>
      <c r="AD33" s="627">
        <v>50364</v>
      </c>
      <c r="AE33" s="627"/>
      <c r="AF33" s="627"/>
      <c r="AG33" s="627"/>
      <c r="AH33" s="627"/>
      <c r="AI33" s="627"/>
      <c r="AJ33" s="627"/>
      <c r="AK33" s="627"/>
      <c r="AL33" s="628">
        <v>0.3</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98.8</v>
      </c>
      <c r="BH33" s="682"/>
      <c r="BI33" s="682"/>
      <c r="BJ33" s="682"/>
      <c r="BK33" s="682"/>
      <c r="BL33" s="682"/>
      <c r="BM33" s="683">
        <v>95.3</v>
      </c>
      <c r="BN33" s="682"/>
      <c r="BO33" s="682"/>
      <c r="BP33" s="682"/>
      <c r="BQ33" s="684"/>
      <c r="BR33" s="681">
        <v>98.8</v>
      </c>
      <c r="BS33" s="682"/>
      <c r="BT33" s="682"/>
      <c r="BU33" s="682"/>
      <c r="BV33" s="682"/>
      <c r="BW33" s="682"/>
      <c r="BX33" s="683">
        <v>95.4</v>
      </c>
      <c r="BY33" s="682"/>
      <c r="BZ33" s="682"/>
      <c r="CA33" s="682"/>
      <c r="CB33" s="684"/>
      <c r="CD33" s="620" t="s">
        <v>307</v>
      </c>
      <c r="CE33" s="621"/>
      <c r="CF33" s="621"/>
      <c r="CG33" s="621"/>
      <c r="CH33" s="621"/>
      <c r="CI33" s="621"/>
      <c r="CJ33" s="621"/>
      <c r="CK33" s="621"/>
      <c r="CL33" s="621"/>
      <c r="CM33" s="621"/>
      <c r="CN33" s="621"/>
      <c r="CO33" s="621"/>
      <c r="CP33" s="621"/>
      <c r="CQ33" s="622"/>
      <c r="CR33" s="623">
        <v>14250804</v>
      </c>
      <c r="CS33" s="644"/>
      <c r="CT33" s="644"/>
      <c r="CU33" s="644"/>
      <c r="CV33" s="644"/>
      <c r="CW33" s="644"/>
      <c r="CX33" s="644"/>
      <c r="CY33" s="645"/>
      <c r="CZ33" s="628">
        <v>48.6</v>
      </c>
      <c r="DA33" s="656"/>
      <c r="DB33" s="656"/>
      <c r="DC33" s="658"/>
      <c r="DD33" s="632">
        <v>10619352</v>
      </c>
      <c r="DE33" s="644"/>
      <c r="DF33" s="644"/>
      <c r="DG33" s="644"/>
      <c r="DH33" s="644"/>
      <c r="DI33" s="644"/>
      <c r="DJ33" s="644"/>
      <c r="DK33" s="645"/>
      <c r="DL33" s="632">
        <v>6059661</v>
      </c>
      <c r="DM33" s="644"/>
      <c r="DN33" s="644"/>
      <c r="DO33" s="644"/>
      <c r="DP33" s="644"/>
      <c r="DQ33" s="644"/>
      <c r="DR33" s="644"/>
      <c r="DS33" s="644"/>
      <c r="DT33" s="644"/>
      <c r="DU33" s="644"/>
      <c r="DV33" s="645"/>
      <c r="DW33" s="628">
        <v>34.6</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1203741</v>
      </c>
      <c r="S34" s="624"/>
      <c r="T34" s="624"/>
      <c r="U34" s="624"/>
      <c r="V34" s="624"/>
      <c r="W34" s="624"/>
      <c r="X34" s="624"/>
      <c r="Y34" s="625"/>
      <c r="Z34" s="626">
        <v>3.9</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3695177</v>
      </c>
      <c r="CS34" s="624"/>
      <c r="CT34" s="624"/>
      <c r="CU34" s="624"/>
      <c r="CV34" s="624"/>
      <c r="CW34" s="624"/>
      <c r="CX34" s="624"/>
      <c r="CY34" s="625"/>
      <c r="CZ34" s="628">
        <v>12.6</v>
      </c>
      <c r="DA34" s="656"/>
      <c r="DB34" s="656"/>
      <c r="DC34" s="658"/>
      <c r="DD34" s="632">
        <v>2738992</v>
      </c>
      <c r="DE34" s="624"/>
      <c r="DF34" s="624"/>
      <c r="DG34" s="624"/>
      <c r="DH34" s="624"/>
      <c r="DI34" s="624"/>
      <c r="DJ34" s="624"/>
      <c r="DK34" s="625"/>
      <c r="DL34" s="632">
        <v>2403716</v>
      </c>
      <c r="DM34" s="624"/>
      <c r="DN34" s="624"/>
      <c r="DO34" s="624"/>
      <c r="DP34" s="624"/>
      <c r="DQ34" s="624"/>
      <c r="DR34" s="624"/>
      <c r="DS34" s="624"/>
      <c r="DT34" s="624"/>
      <c r="DU34" s="624"/>
      <c r="DV34" s="625"/>
      <c r="DW34" s="628">
        <v>13.7</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2028348</v>
      </c>
      <c r="S35" s="624"/>
      <c r="T35" s="624"/>
      <c r="U35" s="624"/>
      <c r="V35" s="624"/>
      <c r="W35" s="624"/>
      <c r="X35" s="624"/>
      <c r="Y35" s="625"/>
      <c r="Z35" s="626">
        <v>6.5</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648765</v>
      </c>
      <c r="CS35" s="644"/>
      <c r="CT35" s="644"/>
      <c r="CU35" s="644"/>
      <c r="CV35" s="644"/>
      <c r="CW35" s="644"/>
      <c r="CX35" s="644"/>
      <c r="CY35" s="645"/>
      <c r="CZ35" s="628">
        <v>2.2000000000000002</v>
      </c>
      <c r="DA35" s="656"/>
      <c r="DB35" s="656"/>
      <c r="DC35" s="658"/>
      <c r="DD35" s="632">
        <v>562919</v>
      </c>
      <c r="DE35" s="644"/>
      <c r="DF35" s="644"/>
      <c r="DG35" s="644"/>
      <c r="DH35" s="644"/>
      <c r="DI35" s="644"/>
      <c r="DJ35" s="644"/>
      <c r="DK35" s="645"/>
      <c r="DL35" s="632">
        <v>557413</v>
      </c>
      <c r="DM35" s="644"/>
      <c r="DN35" s="644"/>
      <c r="DO35" s="644"/>
      <c r="DP35" s="644"/>
      <c r="DQ35" s="644"/>
      <c r="DR35" s="644"/>
      <c r="DS35" s="644"/>
      <c r="DT35" s="644"/>
      <c r="DU35" s="644"/>
      <c r="DV35" s="645"/>
      <c r="DW35" s="628">
        <v>3.2</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1018136</v>
      </c>
      <c r="S36" s="624"/>
      <c r="T36" s="624"/>
      <c r="U36" s="624"/>
      <c r="V36" s="624"/>
      <c r="W36" s="624"/>
      <c r="X36" s="624"/>
      <c r="Y36" s="625"/>
      <c r="Z36" s="626">
        <v>3.3</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3509407</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38427</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4808711</v>
      </c>
      <c r="CS36" s="624"/>
      <c r="CT36" s="624"/>
      <c r="CU36" s="624"/>
      <c r="CV36" s="624"/>
      <c r="CW36" s="624"/>
      <c r="CX36" s="624"/>
      <c r="CY36" s="625"/>
      <c r="CZ36" s="628">
        <v>16.399999999999999</v>
      </c>
      <c r="DA36" s="656"/>
      <c r="DB36" s="656"/>
      <c r="DC36" s="658"/>
      <c r="DD36" s="632">
        <v>3742683</v>
      </c>
      <c r="DE36" s="624"/>
      <c r="DF36" s="624"/>
      <c r="DG36" s="624"/>
      <c r="DH36" s="624"/>
      <c r="DI36" s="624"/>
      <c r="DJ36" s="624"/>
      <c r="DK36" s="625"/>
      <c r="DL36" s="632">
        <v>1776062</v>
      </c>
      <c r="DM36" s="624"/>
      <c r="DN36" s="624"/>
      <c r="DO36" s="624"/>
      <c r="DP36" s="624"/>
      <c r="DQ36" s="624"/>
      <c r="DR36" s="624"/>
      <c r="DS36" s="624"/>
      <c r="DT36" s="624"/>
      <c r="DU36" s="624"/>
      <c r="DV36" s="625"/>
      <c r="DW36" s="628">
        <v>10.1</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538794</v>
      </c>
      <c r="S37" s="624"/>
      <c r="T37" s="624"/>
      <c r="U37" s="624"/>
      <c r="V37" s="624"/>
      <c r="W37" s="624"/>
      <c r="X37" s="624"/>
      <c r="Y37" s="625"/>
      <c r="Z37" s="626">
        <v>1.7</v>
      </c>
      <c r="AA37" s="626"/>
      <c r="AB37" s="626"/>
      <c r="AC37" s="626"/>
      <c r="AD37" s="627">
        <v>51</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1369011</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84801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29796</v>
      </c>
      <c r="CS37" s="644"/>
      <c r="CT37" s="644"/>
      <c r="CU37" s="644"/>
      <c r="CV37" s="644"/>
      <c r="CW37" s="644"/>
      <c r="CX37" s="644"/>
      <c r="CY37" s="645"/>
      <c r="CZ37" s="628">
        <v>0.1</v>
      </c>
      <c r="DA37" s="656"/>
      <c r="DB37" s="656"/>
      <c r="DC37" s="658"/>
      <c r="DD37" s="632">
        <v>29796</v>
      </c>
      <c r="DE37" s="644"/>
      <c r="DF37" s="644"/>
      <c r="DG37" s="644"/>
      <c r="DH37" s="644"/>
      <c r="DI37" s="644"/>
      <c r="DJ37" s="644"/>
      <c r="DK37" s="645"/>
      <c r="DL37" s="632">
        <v>29796</v>
      </c>
      <c r="DM37" s="644"/>
      <c r="DN37" s="644"/>
      <c r="DO37" s="644"/>
      <c r="DP37" s="644"/>
      <c r="DQ37" s="644"/>
      <c r="DR37" s="644"/>
      <c r="DS37" s="644"/>
      <c r="DT37" s="644"/>
      <c r="DU37" s="644"/>
      <c r="DV37" s="645"/>
      <c r="DW37" s="628">
        <v>0.2</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3491436</v>
      </c>
      <c r="S38" s="624"/>
      <c r="T38" s="624"/>
      <c r="U38" s="624"/>
      <c r="V38" s="624"/>
      <c r="W38" s="624"/>
      <c r="X38" s="624"/>
      <c r="Y38" s="625"/>
      <c r="Z38" s="626">
        <v>11.3</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372072</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3419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1768324</v>
      </c>
      <c r="CS38" s="624"/>
      <c r="CT38" s="624"/>
      <c r="CU38" s="624"/>
      <c r="CV38" s="624"/>
      <c r="CW38" s="624"/>
      <c r="CX38" s="624"/>
      <c r="CY38" s="625"/>
      <c r="CZ38" s="628">
        <v>6</v>
      </c>
      <c r="DA38" s="656"/>
      <c r="DB38" s="656"/>
      <c r="DC38" s="658"/>
      <c r="DD38" s="632">
        <v>1508498</v>
      </c>
      <c r="DE38" s="624"/>
      <c r="DF38" s="624"/>
      <c r="DG38" s="624"/>
      <c r="DH38" s="624"/>
      <c r="DI38" s="624"/>
      <c r="DJ38" s="624"/>
      <c r="DK38" s="625"/>
      <c r="DL38" s="632">
        <v>1322470</v>
      </c>
      <c r="DM38" s="624"/>
      <c r="DN38" s="624"/>
      <c r="DO38" s="624"/>
      <c r="DP38" s="624"/>
      <c r="DQ38" s="624"/>
      <c r="DR38" s="624"/>
      <c r="DS38" s="624"/>
      <c r="DT38" s="624"/>
      <c r="DU38" s="624"/>
      <c r="DV38" s="625"/>
      <c r="DW38" s="628">
        <v>7.6</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10489</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4741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3283491</v>
      </c>
      <c r="CS39" s="644"/>
      <c r="CT39" s="644"/>
      <c r="CU39" s="644"/>
      <c r="CV39" s="644"/>
      <c r="CW39" s="644"/>
      <c r="CX39" s="644"/>
      <c r="CY39" s="645"/>
      <c r="CZ39" s="628">
        <v>11.2</v>
      </c>
      <c r="DA39" s="656"/>
      <c r="DB39" s="656"/>
      <c r="DC39" s="658"/>
      <c r="DD39" s="632">
        <v>2066260</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v>33036</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101</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46336</v>
      </c>
      <c r="CS40" s="624"/>
      <c r="CT40" s="624"/>
      <c r="CU40" s="624"/>
      <c r="CV40" s="624"/>
      <c r="CW40" s="624"/>
      <c r="CX40" s="624"/>
      <c r="CY40" s="625"/>
      <c r="CZ40" s="628">
        <v>0.2</v>
      </c>
      <c r="DA40" s="656"/>
      <c r="DB40" s="656"/>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2">
      <c r="B41" s="646" t="s">
        <v>335</v>
      </c>
      <c r="C41" s="647"/>
      <c r="D41" s="647"/>
      <c r="E41" s="647"/>
      <c r="F41" s="647"/>
      <c r="G41" s="647"/>
      <c r="H41" s="647"/>
      <c r="I41" s="647"/>
      <c r="J41" s="647"/>
      <c r="K41" s="647"/>
      <c r="L41" s="647"/>
      <c r="M41" s="647"/>
      <c r="N41" s="647"/>
      <c r="O41" s="647"/>
      <c r="P41" s="647"/>
      <c r="Q41" s="648"/>
      <c r="R41" s="695">
        <v>31007452</v>
      </c>
      <c r="S41" s="696"/>
      <c r="T41" s="696"/>
      <c r="U41" s="696"/>
      <c r="V41" s="696"/>
      <c r="W41" s="696"/>
      <c r="X41" s="696"/>
      <c r="Y41" s="700"/>
      <c r="Z41" s="701">
        <v>100</v>
      </c>
      <c r="AA41" s="701"/>
      <c r="AB41" s="701"/>
      <c r="AC41" s="701"/>
      <c r="AD41" s="702">
        <v>17475837</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317671</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1440164</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453</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3979601</v>
      </c>
      <c r="CS42" s="644"/>
      <c r="CT42" s="644"/>
      <c r="CU42" s="644"/>
      <c r="CV42" s="644"/>
      <c r="CW42" s="644"/>
      <c r="CX42" s="644"/>
      <c r="CY42" s="645"/>
      <c r="CZ42" s="628">
        <v>13.6</v>
      </c>
      <c r="DA42" s="656"/>
      <c r="DB42" s="656"/>
      <c r="DC42" s="658"/>
      <c r="DD42" s="632">
        <v>301617</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34438</v>
      </c>
      <c r="CS43" s="644"/>
      <c r="CT43" s="644"/>
      <c r="CU43" s="644"/>
      <c r="CV43" s="644"/>
      <c r="CW43" s="644"/>
      <c r="CX43" s="644"/>
      <c r="CY43" s="645"/>
      <c r="CZ43" s="628">
        <v>0.1</v>
      </c>
      <c r="DA43" s="656"/>
      <c r="DB43" s="656"/>
      <c r="DC43" s="658"/>
      <c r="DD43" s="632">
        <v>31038</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3745558</v>
      </c>
      <c r="CS44" s="624"/>
      <c r="CT44" s="624"/>
      <c r="CU44" s="624"/>
      <c r="CV44" s="624"/>
      <c r="CW44" s="624"/>
      <c r="CX44" s="624"/>
      <c r="CY44" s="625"/>
      <c r="CZ44" s="628">
        <v>12.8</v>
      </c>
      <c r="DA44" s="629"/>
      <c r="DB44" s="629"/>
      <c r="DC44" s="635"/>
      <c r="DD44" s="632">
        <v>289433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537380</v>
      </c>
      <c r="CS45" s="644"/>
      <c r="CT45" s="644"/>
      <c r="CU45" s="644"/>
      <c r="CV45" s="644"/>
      <c r="CW45" s="644"/>
      <c r="CX45" s="644"/>
      <c r="CY45" s="645"/>
      <c r="CZ45" s="628">
        <v>1.8</v>
      </c>
      <c r="DA45" s="656"/>
      <c r="DB45" s="656"/>
      <c r="DC45" s="658"/>
      <c r="DD45" s="632">
        <v>44608</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3022585</v>
      </c>
      <c r="CS46" s="624"/>
      <c r="CT46" s="624"/>
      <c r="CU46" s="624"/>
      <c r="CV46" s="624"/>
      <c r="CW46" s="624"/>
      <c r="CX46" s="624"/>
      <c r="CY46" s="625"/>
      <c r="CZ46" s="628">
        <v>10.3</v>
      </c>
      <c r="DA46" s="629"/>
      <c r="DB46" s="629"/>
      <c r="DC46" s="635"/>
      <c r="DD46" s="632">
        <v>231135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v>234043</v>
      </c>
      <c r="CS47" s="644"/>
      <c r="CT47" s="644"/>
      <c r="CU47" s="644"/>
      <c r="CV47" s="644"/>
      <c r="CW47" s="644"/>
      <c r="CX47" s="644"/>
      <c r="CY47" s="645"/>
      <c r="CZ47" s="628">
        <v>0.8</v>
      </c>
      <c r="DA47" s="656"/>
      <c r="DB47" s="656"/>
      <c r="DC47" s="658"/>
      <c r="DD47" s="632">
        <v>12184</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6" t="s">
        <v>351</v>
      </c>
      <c r="CE49" s="647"/>
      <c r="CF49" s="647"/>
      <c r="CG49" s="647"/>
      <c r="CH49" s="647"/>
      <c r="CI49" s="647"/>
      <c r="CJ49" s="647"/>
      <c r="CK49" s="647"/>
      <c r="CL49" s="647"/>
      <c r="CM49" s="647"/>
      <c r="CN49" s="647"/>
      <c r="CO49" s="647"/>
      <c r="CP49" s="647"/>
      <c r="CQ49" s="648"/>
      <c r="CR49" s="695">
        <v>29296393</v>
      </c>
      <c r="CS49" s="682"/>
      <c r="CT49" s="682"/>
      <c r="CU49" s="682"/>
      <c r="CV49" s="682"/>
      <c r="CW49" s="682"/>
      <c r="CX49" s="682"/>
      <c r="CY49" s="711"/>
      <c r="CZ49" s="703">
        <v>100</v>
      </c>
      <c r="DA49" s="712"/>
      <c r="DB49" s="712"/>
      <c r="DC49" s="713"/>
      <c r="DD49" s="714">
        <v>20327771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PTwbMn7bqP2AT7wWj+/6eD3roD0fUSEAewB+o8fH5mPLaq+tFhXGnaT/vnnwgoGQBpvLniIGJ0+O7eObkSsrIA==" saltValue="n4c8jJRdts4ttrEOL4Fz+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abSelected="1" view="pageBreakPreview" topLeftCell="M1" zoomScale="50" zoomScaleNormal="60" zoomScaleSheetLayoutView="50" workbookViewId="0">
      <selection activeCell="V34" sqref="V34:Z34"/>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30948</v>
      </c>
      <c r="R7" s="753"/>
      <c r="S7" s="753"/>
      <c r="T7" s="753"/>
      <c r="U7" s="753"/>
      <c r="V7" s="753">
        <v>29244</v>
      </c>
      <c r="W7" s="753"/>
      <c r="X7" s="753"/>
      <c r="Y7" s="753"/>
      <c r="Z7" s="753"/>
      <c r="AA7" s="753">
        <v>1704</v>
      </c>
      <c r="AB7" s="753"/>
      <c r="AC7" s="753"/>
      <c r="AD7" s="753"/>
      <c r="AE7" s="754"/>
      <c r="AF7" s="755">
        <v>1352</v>
      </c>
      <c r="AG7" s="756"/>
      <c r="AH7" s="756"/>
      <c r="AI7" s="756"/>
      <c r="AJ7" s="757"/>
      <c r="AK7" s="758">
        <v>2024</v>
      </c>
      <c r="AL7" s="759"/>
      <c r="AM7" s="759"/>
      <c r="AN7" s="759"/>
      <c r="AO7" s="759"/>
      <c r="AP7" s="759">
        <v>28718</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561</v>
      </c>
      <c r="BT7" s="747"/>
      <c r="BU7" s="747"/>
      <c r="BV7" s="747"/>
      <c r="BW7" s="747"/>
      <c r="BX7" s="747"/>
      <c r="BY7" s="747"/>
      <c r="BZ7" s="747"/>
      <c r="CA7" s="747"/>
      <c r="CB7" s="747"/>
      <c r="CC7" s="747"/>
      <c r="CD7" s="747"/>
      <c r="CE7" s="747"/>
      <c r="CF7" s="747"/>
      <c r="CG7" s="762"/>
      <c r="CH7" s="743">
        <v>6</v>
      </c>
      <c r="CI7" s="744"/>
      <c r="CJ7" s="744"/>
      <c r="CK7" s="744"/>
      <c r="CL7" s="745"/>
      <c r="CM7" s="743">
        <v>40</v>
      </c>
      <c r="CN7" s="744"/>
      <c r="CO7" s="744"/>
      <c r="CP7" s="744"/>
      <c r="CQ7" s="745"/>
      <c r="CR7" s="743">
        <v>10</v>
      </c>
      <c r="CS7" s="744"/>
      <c r="CT7" s="744"/>
      <c r="CU7" s="744"/>
      <c r="CV7" s="745"/>
      <c r="CW7" s="743" t="s">
        <v>559</v>
      </c>
      <c r="CX7" s="744"/>
      <c r="CY7" s="744"/>
      <c r="CZ7" s="744"/>
      <c r="DA7" s="745"/>
      <c r="DB7" s="743" t="s">
        <v>559</v>
      </c>
      <c r="DC7" s="744"/>
      <c r="DD7" s="744"/>
      <c r="DE7" s="744"/>
      <c r="DF7" s="745"/>
      <c r="DG7" s="743" t="s">
        <v>559</v>
      </c>
      <c r="DH7" s="744"/>
      <c r="DI7" s="744"/>
      <c r="DJ7" s="744"/>
      <c r="DK7" s="745"/>
      <c r="DL7" s="743" t="s">
        <v>559</v>
      </c>
      <c r="DM7" s="744"/>
      <c r="DN7" s="744"/>
      <c r="DO7" s="744"/>
      <c r="DP7" s="745"/>
      <c r="DQ7" s="743" t="s">
        <v>559</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168</v>
      </c>
      <c r="R8" s="784"/>
      <c r="S8" s="784"/>
      <c r="T8" s="784"/>
      <c r="U8" s="784"/>
      <c r="V8" s="784">
        <v>161</v>
      </c>
      <c r="W8" s="784"/>
      <c r="X8" s="784"/>
      <c r="Y8" s="784"/>
      <c r="Z8" s="784"/>
      <c r="AA8" s="784">
        <v>7</v>
      </c>
      <c r="AB8" s="784"/>
      <c r="AC8" s="784"/>
      <c r="AD8" s="784"/>
      <c r="AE8" s="785"/>
      <c r="AF8" s="786">
        <v>7</v>
      </c>
      <c r="AG8" s="787"/>
      <c r="AH8" s="787"/>
      <c r="AI8" s="787"/>
      <c r="AJ8" s="788"/>
      <c r="AK8" s="769">
        <v>113</v>
      </c>
      <c r="AL8" s="770"/>
      <c r="AM8" s="770"/>
      <c r="AN8" s="770"/>
      <c r="AO8" s="770"/>
      <c r="AP8" s="770">
        <v>187</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562</v>
      </c>
      <c r="BT8" s="774"/>
      <c r="BU8" s="774"/>
      <c r="BV8" s="774"/>
      <c r="BW8" s="774"/>
      <c r="BX8" s="774"/>
      <c r="BY8" s="774"/>
      <c r="BZ8" s="774"/>
      <c r="CA8" s="774"/>
      <c r="CB8" s="774"/>
      <c r="CC8" s="774"/>
      <c r="CD8" s="774"/>
      <c r="CE8" s="774"/>
      <c r="CF8" s="774"/>
      <c r="CG8" s="775"/>
      <c r="CH8" s="776">
        <v>-1</v>
      </c>
      <c r="CI8" s="777"/>
      <c r="CJ8" s="777"/>
      <c r="CK8" s="777"/>
      <c r="CL8" s="778"/>
      <c r="CM8" s="776">
        <v>-7</v>
      </c>
      <c r="CN8" s="777"/>
      <c r="CO8" s="777"/>
      <c r="CP8" s="777"/>
      <c r="CQ8" s="778"/>
      <c r="CR8" s="776">
        <v>4</v>
      </c>
      <c r="CS8" s="777"/>
      <c r="CT8" s="777"/>
      <c r="CU8" s="777"/>
      <c r="CV8" s="778"/>
      <c r="CW8" s="776" t="s">
        <v>551</v>
      </c>
      <c r="CX8" s="777"/>
      <c r="CY8" s="777"/>
      <c r="CZ8" s="777"/>
      <c r="DA8" s="778"/>
      <c r="DB8" s="776" t="s">
        <v>551</v>
      </c>
      <c r="DC8" s="777"/>
      <c r="DD8" s="777"/>
      <c r="DE8" s="777"/>
      <c r="DF8" s="778"/>
      <c r="DG8" s="776" t="s">
        <v>551</v>
      </c>
      <c r="DH8" s="777"/>
      <c r="DI8" s="777"/>
      <c r="DJ8" s="777"/>
      <c r="DK8" s="778"/>
      <c r="DL8" s="776" t="s">
        <v>551</v>
      </c>
      <c r="DM8" s="777"/>
      <c r="DN8" s="777"/>
      <c r="DO8" s="777"/>
      <c r="DP8" s="778"/>
      <c r="DQ8" s="776" t="s">
        <v>551</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t="s">
        <v>572</v>
      </c>
      <c r="BS9" s="773" t="s">
        <v>563</v>
      </c>
      <c r="BT9" s="774"/>
      <c r="BU9" s="774"/>
      <c r="BV9" s="774"/>
      <c r="BW9" s="774"/>
      <c r="BX9" s="774"/>
      <c r="BY9" s="774"/>
      <c r="BZ9" s="774"/>
      <c r="CA9" s="774"/>
      <c r="CB9" s="774"/>
      <c r="CC9" s="774"/>
      <c r="CD9" s="774"/>
      <c r="CE9" s="774"/>
      <c r="CF9" s="774"/>
      <c r="CG9" s="775"/>
      <c r="CH9" s="776">
        <v>2</v>
      </c>
      <c r="CI9" s="777"/>
      <c r="CJ9" s="777"/>
      <c r="CK9" s="777"/>
      <c r="CL9" s="778"/>
      <c r="CM9" s="776">
        <v>83</v>
      </c>
      <c r="CN9" s="777"/>
      <c r="CO9" s="777"/>
      <c r="CP9" s="777"/>
      <c r="CQ9" s="778"/>
      <c r="CR9" s="776">
        <v>6</v>
      </c>
      <c r="CS9" s="777"/>
      <c r="CT9" s="777"/>
      <c r="CU9" s="777"/>
      <c r="CV9" s="778"/>
      <c r="CW9" s="776" t="s">
        <v>551</v>
      </c>
      <c r="CX9" s="777"/>
      <c r="CY9" s="777"/>
      <c r="CZ9" s="777"/>
      <c r="DA9" s="778"/>
      <c r="DB9" s="776" t="s">
        <v>551</v>
      </c>
      <c r="DC9" s="777"/>
      <c r="DD9" s="777"/>
      <c r="DE9" s="777"/>
      <c r="DF9" s="778"/>
      <c r="DG9" s="776" t="s">
        <v>551</v>
      </c>
      <c r="DH9" s="777"/>
      <c r="DI9" s="777"/>
      <c r="DJ9" s="777"/>
      <c r="DK9" s="778"/>
      <c r="DL9" s="776" t="s">
        <v>551</v>
      </c>
      <c r="DM9" s="777"/>
      <c r="DN9" s="777"/>
      <c r="DO9" s="777"/>
      <c r="DP9" s="778"/>
      <c r="DQ9" s="776" t="s">
        <v>551</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564</v>
      </c>
      <c r="BT10" s="774"/>
      <c r="BU10" s="774"/>
      <c r="BV10" s="774"/>
      <c r="BW10" s="774"/>
      <c r="BX10" s="774"/>
      <c r="BY10" s="774"/>
      <c r="BZ10" s="774"/>
      <c r="CA10" s="774"/>
      <c r="CB10" s="774"/>
      <c r="CC10" s="774"/>
      <c r="CD10" s="774"/>
      <c r="CE10" s="774"/>
      <c r="CF10" s="774"/>
      <c r="CG10" s="775"/>
      <c r="CH10" s="776">
        <v>-3</v>
      </c>
      <c r="CI10" s="777"/>
      <c r="CJ10" s="777"/>
      <c r="CK10" s="777"/>
      <c r="CL10" s="778"/>
      <c r="CM10" s="776">
        <v>81</v>
      </c>
      <c r="CN10" s="777"/>
      <c r="CO10" s="777"/>
      <c r="CP10" s="777"/>
      <c r="CQ10" s="778"/>
      <c r="CR10" s="776">
        <v>40</v>
      </c>
      <c r="CS10" s="777"/>
      <c r="CT10" s="777"/>
      <c r="CU10" s="777"/>
      <c r="CV10" s="778"/>
      <c r="CW10" s="776" t="s">
        <v>551</v>
      </c>
      <c r="CX10" s="777"/>
      <c r="CY10" s="777"/>
      <c r="CZ10" s="777"/>
      <c r="DA10" s="778"/>
      <c r="DB10" s="776" t="s">
        <v>551</v>
      </c>
      <c r="DC10" s="777"/>
      <c r="DD10" s="777"/>
      <c r="DE10" s="777"/>
      <c r="DF10" s="778"/>
      <c r="DG10" s="776" t="s">
        <v>551</v>
      </c>
      <c r="DH10" s="777"/>
      <c r="DI10" s="777"/>
      <c r="DJ10" s="777"/>
      <c r="DK10" s="778"/>
      <c r="DL10" s="776" t="s">
        <v>551</v>
      </c>
      <c r="DM10" s="777"/>
      <c r="DN10" s="777"/>
      <c r="DO10" s="777"/>
      <c r="DP10" s="778"/>
      <c r="DQ10" s="776" t="s">
        <v>551</v>
      </c>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565</v>
      </c>
      <c r="BT11" s="774"/>
      <c r="BU11" s="774"/>
      <c r="BV11" s="774"/>
      <c r="BW11" s="774"/>
      <c r="BX11" s="774"/>
      <c r="BY11" s="774"/>
      <c r="BZ11" s="774"/>
      <c r="CA11" s="774"/>
      <c r="CB11" s="774"/>
      <c r="CC11" s="774"/>
      <c r="CD11" s="774"/>
      <c r="CE11" s="774"/>
      <c r="CF11" s="774"/>
      <c r="CG11" s="775"/>
      <c r="CH11" s="776">
        <v>-17</v>
      </c>
      <c r="CI11" s="777"/>
      <c r="CJ11" s="777"/>
      <c r="CK11" s="777"/>
      <c r="CL11" s="778"/>
      <c r="CM11" s="776">
        <v>1941</v>
      </c>
      <c r="CN11" s="777"/>
      <c r="CO11" s="777"/>
      <c r="CP11" s="777"/>
      <c r="CQ11" s="778"/>
      <c r="CR11" s="776">
        <v>873</v>
      </c>
      <c r="CS11" s="777"/>
      <c r="CT11" s="777"/>
      <c r="CU11" s="777"/>
      <c r="CV11" s="778"/>
      <c r="CW11" s="776">
        <v>131</v>
      </c>
      <c r="CX11" s="777"/>
      <c r="CY11" s="777"/>
      <c r="CZ11" s="777"/>
      <c r="DA11" s="778"/>
      <c r="DB11" s="776">
        <v>644</v>
      </c>
      <c r="DC11" s="777"/>
      <c r="DD11" s="777"/>
      <c r="DE11" s="777"/>
      <c r="DF11" s="778"/>
      <c r="DG11" s="776" t="s">
        <v>551</v>
      </c>
      <c r="DH11" s="777"/>
      <c r="DI11" s="777"/>
      <c r="DJ11" s="777"/>
      <c r="DK11" s="778"/>
      <c r="DL11" s="776" t="s">
        <v>551</v>
      </c>
      <c r="DM11" s="777"/>
      <c r="DN11" s="777"/>
      <c r="DO11" s="777"/>
      <c r="DP11" s="778"/>
      <c r="DQ11" s="776" t="s">
        <v>551</v>
      </c>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t="s">
        <v>572</v>
      </c>
      <c r="BS12" s="773" t="s">
        <v>566</v>
      </c>
      <c r="BT12" s="774"/>
      <c r="BU12" s="774"/>
      <c r="BV12" s="774"/>
      <c r="BW12" s="774"/>
      <c r="BX12" s="774"/>
      <c r="BY12" s="774"/>
      <c r="BZ12" s="774"/>
      <c r="CA12" s="774"/>
      <c r="CB12" s="774"/>
      <c r="CC12" s="774"/>
      <c r="CD12" s="774"/>
      <c r="CE12" s="774"/>
      <c r="CF12" s="774"/>
      <c r="CG12" s="775"/>
      <c r="CH12" s="776">
        <v>2052</v>
      </c>
      <c r="CI12" s="777"/>
      <c r="CJ12" s="777"/>
      <c r="CK12" s="777"/>
      <c r="CL12" s="778"/>
      <c r="CM12" s="776">
        <v>56012</v>
      </c>
      <c r="CN12" s="777"/>
      <c r="CO12" s="777"/>
      <c r="CP12" s="777"/>
      <c r="CQ12" s="778"/>
      <c r="CR12" s="776">
        <v>21</v>
      </c>
      <c r="CS12" s="777"/>
      <c r="CT12" s="777"/>
      <c r="CU12" s="777"/>
      <c r="CV12" s="778"/>
      <c r="CW12" s="776" t="s">
        <v>551</v>
      </c>
      <c r="CX12" s="777"/>
      <c r="CY12" s="777"/>
      <c r="CZ12" s="777"/>
      <c r="DA12" s="778"/>
      <c r="DB12" s="776" t="s">
        <v>551</v>
      </c>
      <c r="DC12" s="777"/>
      <c r="DD12" s="777"/>
      <c r="DE12" s="777"/>
      <c r="DF12" s="778"/>
      <c r="DG12" s="776" t="s">
        <v>551</v>
      </c>
      <c r="DH12" s="777"/>
      <c r="DI12" s="777"/>
      <c r="DJ12" s="777"/>
      <c r="DK12" s="778"/>
      <c r="DL12" s="776">
        <v>12</v>
      </c>
      <c r="DM12" s="777"/>
      <c r="DN12" s="777"/>
      <c r="DO12" s="777"/>
      <c r="DP12" s="778"/>
      <c r="DQ12" s="776">
        <v>1</v>
      </c>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31007</v>
      </c>
      <c r="R23" s="793"/>
      <c r="S23" s="793"/>
      <c r="T23" s="793"/>
      <c r="U23" s="793"/>
      <c r="V23" s="793">
        <v>29296</v>
      </c>
      <c r="W23" s="793"/>
      <c r="X23" s="793"/>
      <c r="Y23" s="793"/>
      <c r="Z23" s="793"/>
      <c r="AA23" s="793">
        <v>1711</v>
      </c>
      <c r="AB23" s="793"/>
      <c r="AC23" s="793"/>
      <c r="AD23" s="793"/>
      <c r="AE23" s="794"/>
      <c r="AF23" s="795">
        <v>1359</v>
      </c>
      <c r="AG23" s="793"/>
      <c r="AH23" s="793"/>
      <c r="AI23" s="793"/>
      <c r="AJ23" s="796"/>
      <c r="AK23" s="797"/>
      <c r="AL23" s="798"/>
      <c r="AM23" s="798"/>
      <c r="AN23" s="798"/>
      <c r="AO23" s="798"/>
      <c r="AP23" s="793">
        <v>28905</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3317</v>
      </c>
      <c r="R28" s="823"/>
      <c r="S28" s="823"/>
      <c r="T28" s="823"/>
      <c r="U28" s="823"/>
      <c r="V28" s="823">
        <v>3250</v>
      </c>
      <c r="W28" s="823"/>
      <c r="X28" s="823"/>
      <c r="Y28" s="823"/>
      <c r="Z28" s="823"/>
      <c r="AA28" s="823">
        <v>67</v>
      </c>
      <c r="AB28" s="823"/>
      <c r="AC28" s="823"/>
      <c r="AD28" s="823"/>
      <c r="AE28" s="824"/>
      <c r="AF28" s="825">
        <v>67</v>
      </c>
      <c r="AG28" s="823"/>
      <c r="AH28" s="823"/>
      <c r="AI28" s="823"/>
      <c r="AJ28" s="826"/>
      <c r="AK28" s="827">
        <f>268+78</f>
        <v>346</v>
      </c>
      <c r="AL28" s="828"/>
      <c r="AM28" s="828"/>
      <c r="AN28" s="828"/>
      <c r="AO28" s="828"/>
      <c r="AP28" s="828">
        <v>42</v>
      </c>
      <c r="AQ28" s="828"/>
      <c r="AR28" s="828"/>
      <c r="AS28" s="828"/>
      <c r="AT28" s="828"/>
      <c r="AU28" s="829">
        <v>18</v>
      </c>
      <c r="AV28" s="829"/>
      <c r="AW28" s="829"/>
      <c r="AX28" s="829"/>
      <c r="AY28" s="829"/>
      <c r="AZ28" s="830" t="s">
        <v>552</v>
      </c>
      <c r="BA28" s="830"/>
      <c r="BB28" s="830"/>
      <c r="BC28" s="830"/>
      <c r="BD28" s="830"/>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601</v>
      </c>
      <c r="R29" s="784"/>
      <c r="S29" s="784"/>
      <c r="T29" s="784"/>
      <c r="U29" s="784"/>
      <c r="V29" s="784">
        <v>599</v>
      </c>
      <c r="W29" s="784"/>
      <c r="X29" s="784"/>
      <c r="Y29" s="784"/>
      <c r="Z29" s="784"/>
      <c r="AA29" s="784">
        <v>2</v>
      </c>
      <c r="AB29" s="784"/>
      <c r="AC29" s="784"/>
      <c r="AD29" s="784"/>
      <c r="AE29" s="785"/>
      <c r="AF29" s="786">
        <v>2</v>
      </c>
      <c r="AG29" s="787"/>
      <c r="AH29" s="787"/>
      <c r="AI29" s="787"/>
      <c r="AJ29" s="788"/>
      <c r="AK29" s="834">
        <v>156</v>
      </c>
      <c r="AL29" s="829"/>
      <c r="AM29" s="829"/>
      <c r="AN29" s="829"/>
      <c r="AO29" s="829"/>
      <c r="AP29" s="831" t="s">
        <v>551</v>
      </c>
      <c r="AQ29" s="831"/>
      <c r="AR29" s="831"/>
      <c r="AS29" s="831"/>
      <c r="AT29" s="831"/>
      <c r="AU29" s="831" t="s">
        <v>551</v>
      </c>
      <c r="AV29" s="831"/>
      <c r="AW29" s="831"/>
      <c r="AX29" s="831"/>
      <c r="AY29" s="831"/>
      <c r="AZ29" s="831" t="s">
        <v>552</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5192</v>
      </c>
      <c r="R30" s="784"/>
      <c r="S30" s="784"/>
      <c r="T30" s="784"/>
      <c r="U30" s="784"/>
      <c r="V30" s="784">
        <v>4925</v>
      </c>
      <c r="W30" s="784"/>
      <c r="X30" s="784"/>
      <c r="Y30" s="784"/>
      <c r="Z30" s="784"/>
      <c r="AA30" s="784">
        <v>267</v>
      </c>
      <c r="AB30" s="784"/>
      <c r="AC30" s="784"/>
      <c r="AD30" s="784"/>
      <c r="AE30" s="785"/>
      <c r="AF30" s="786">
        <v>267</v>
      </c>
      <c r="AG30" s="787"/>
      <c r="AH30" s="787"/>
      <c r="AI30" s="787"/>
      <c r="AJ30" s="788"/>
      <c r="AK30" s="834">
        <v>807</v>
      </c>
      <c r="AL30" s="829"/>
      <c r="AM30" s="829"/>
      <c r="AN30" s="829"/>
      <c r="AO30" s="829"/>
      <c r="AP30" s="829">
        <v>71</v>
      </c>
      <c r="AQ30" s="829"/>
      <c r="AR30" s="829"/>
      <c r="AS30" s="829"/>
      <c r="AT30" s="829"/>
      <c r="AU30" s="829">
        <v>71</v>
      </c>
      <c r="AV30" s="829"/>
      <c r="AW30" s="829"/>
      <c r="AX30" s="829"/>
      <c r="AY30" s="829"/>
      <c r="AZ30" s="831" t="s">
        <v>552</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1022</v>
      </c>
      <c r="R31" s="784"/>
      <c r="S31" s="784"/>
      <c r="T31" s="784"/>
      <c r="U31" s="784"/>
      <c r="V31" s="784">
        <v>969</v>
      </c>
      <c r="W31" s="784"/>
      <c r="X31" s="784"/>
      <c r="Y31" s="784"/>
      <c r="Z31" s="784"/>
      <c r="AA31" s="784">
        <v>53</v>
      </c>
      <c r="AB31" s="784"/>
      <c r="AC31" s="784"/>
      <c r="AD31" s="784"/>
      <c r="AE31" s="785"/>
      <c r="AF31" s="786">
        <v>1160</v>
      </c>
      <c r="AG31" s="787"/>
      <c r="AH31" s="787"/>
      <c r="AI31" s="787"/>
      <c r="AJ31" s="788"/>
      <c r="AK31" s="834">
        <v>372</v>
      </c>
      <c r="AL31" s="829"/>
      <c r="AM31" s="829"/>
      <c r="AN31" s="829"/>
      <c r="AO31" s="829"/>
      <c r="AP31" s="829">
        <v>3899</v>
      </c>
      <c r="AQ31" s="829"/>
      <c r="AR31" s="829"/>
      <c r="AS31" s="829"/>
      <c r="AT31" s="829"/>
      <c r="AU31" s="829">
        <v>1649</v>
      </c>
      <c r="AV31" s="829"/>
      <c r="AW31" s="829"/>
      <c r="AX31" s="829"/>
      <c r="AY31" s="829"/>
      <c r="AZ31" s="831" t="s">
        <v>552</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f>695+414+129+20+174+6</f>
        <v>1438</v>
      </c>
      <c r="R32" s="784"/>
      <c r="S32" s="784"/>
      <c r="T32" s="784"/>
      <c r="U32" s="784"/>
      <c r="V32" s="784">
        <f>636+399+126+19+167+6</f>
        <v>1353</v>
      </c>
      <c r="W32" s="784"/>
      <c r="X32" s="784"/>
      <c r="Y32" s="784"/>
      <c r="Z32" s="784"/>
      <c r="AA32" s="784">
        <f>59+15+3+2+7+0</f>
        <v>86</v>
      </c>
      <c r="AB32" s="784"/>
      <c r="AC32" s="784"/>
      <c r="AD32" s="784"/>
      <c r="AE32" s="785"/>
      <c r="AF32" s="786">
        <v>283</v>
      </c>
      <c r="AG32" s="787"/>
      <c r="AH32" s="787"/>
      <c r="AI32" s="787"/>
      <c r="AJ32" s="788"/>
      <c r="AK32" s="834">
        <f>874+294+74+19+107+1</f>
        <v>1369</v>
      </c>
      <c r="AL32" s="829"/>
      <c r="AM32" s="829"/>
      <c r="AN32" s="829"/>
      <c r="AO32" s="829"/>
      <c r="AP32" s="829">
        <v>8260</v>
      </c>
      <c r="AQ32" s="829"/>
      <c r="AR32" s="829"/>
      <c r="AS32" s="829"/>
      <c r="AT32" s="829"/>
      <c r="AU32" s="829">
        <v>7079</v>
      </c>
      <c r="AV32" s="829"/>
      <c r="AW32" s="829"/>
      <c r="AX32" s="829"/>
      <c r="AY32" s="829"/>
      <c r="AZ32" s="831" t="s">
        <v>552</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395</v>
      </c>
      <c r="C33" s="781"/>
      <c r="D33" s="781"/>
      <c r="E33" s="781"/>
      <c r="F33" s="781"/>
      <c r="G33" s="781"/>
      <c r="H33" s="781"/>
      <c r="I33" s="781"/>
      <c r="J33" s="781"/>
      <c r="K33" s="781"/>
      <c r="L33" s="781"/>
      <c r="M33" s="781"/>
      <c r="N33" s="781"/>
      <c r="O33" s="781"/>
      <c r="P33" s="782"/>
      <c r="Q33" s="783">
        <f>94+13+10</f>
        <v>117</v>
      </c>
      <c r="R33" s="784"/>
      <c r="S33" s="784"/>
      <c r="T33" s="784"/>
      <c r="U33" s="784"/>
      <c r="V33" s="784">
        <v>108</v>
      </c>
      <c r="W33" s="784"/>
      <c r="X33" s="784"/>
      <c r="Y33" s="784"/>
      <c r="Z33" s="784"/>
      <c r="AA33" s="784">
        <v>10</v>
      </c>
      <c r="AB33" s="784"/>
      <c r="AC33" s="784"/>
      <c r="AD33" s="784"/>
      <c r="AE33" s="785"/>
      <c r="AF33" s="786">
        <v>10</v>
      </c>
      <c r="AG33" s="787"/>
      <c r="AH33" s="787"/>
      <c r="AI33" s="787"/>
      <c r="AJ33" s="788"/>
      <c r="AK33" s="834">
        <v>14</v>
      </c>
      <c r="AL33" s="829"/>
      <c r="AM33" s="829"/>
      <c r="AN33" s="829"/>
      <c r="AO33" s="829"/>
      <c r="AP33" s="831" t="s">
        <v>551</v>
      </c>
      <c r="AQ33" s="831"/>
      <c r="AR33" s="831"/>
      <c r="AS33" s="831"/>
      <c r="AT33" s="831"/>
      <c r="AU33" s="831" t="s">
        <v>552</v>
      </c>
      <c r="AV33" s="831"/>
      <c r="AW33" s="831"/>
      <c r="AX33" s="831"/>
      <c r="AY33" s="831"/>
      <c r="AZ33" s="831" t="s">
        <v>552</v>
      </c>
      <c r="BA33" s="831"/>
      <c r="BB33" s="831"/>
      <c r="BC33" s="831"/>
      <c r="BD33" s="831"/>
      <c r="BE33" s="832" t="s">
        <v>396</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29"/>
      <c r="AM34" s="829"/>
      <c r="AN34" s="829"/>
      <c r="AO34" s="829"/>
      <c r="AP34" s="829"/>
      <c r="AQ34" s="829"/>
      <c r="AR34" s="829"/>
      <c r="AS34" s="829"/>
      <c r="AT34" s="829"/>
      <c r="AU34" s="829"/>
      <c r="AV34" s="829"/>
      <c r="AW34" s="829"/>
      <c r="AX34" s="829"/>
      <c r="AY34" s="829"/>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29"/>
      <c r="AM35" s="829"/>
      <c r="AN35" s="829"/>
      <c r="AO35" s="829"/>
      <c r="AP35" s="829"/>
      <c r="AQ35" s="829"/>
      <c r="AR35" s="829"/>
      <c r="AS35" s="829"/>
      <c r="AT35" s="829"/>
      <c r="AU35" s="829"/>
      <c r="AV35" s="829"/>
      <c r="AW35" s="829"/>
      <c r="AX35" s="829"/>
      <c r="AY35" s="829"/>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29"/>
      <c r="AM36" s="829"/>
      <c r="AN36" s="829"/>
      <c r="AO36" s="829"/>
      <c r="AP36" s="829"/>
      <c r="AQ36" s="829"/>
      <c r="AR36" s="829"/>
      <c r="AS36" s="829"/>
      <c r="AT36" s="829"/>
      <c r="AU36" s="829"/>
      <c r="AV36" s="829"/>
      <c r="AW36" s="829"/>
      <c r="AX36" s="829"/>
      <c r="AY36" s="829"/>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29"/>
      <c r="AM37" s="829"/>
      <c r="AN37" s="829"/>
      <c r="AO37" s="829"/>
      <c r="AP37" s="829"/>
      <c r="AQ37" s="829"/>
      <c r="AR37" s="829"/>
      <c r="AS37" s="829"/>
      <c r="AT37" s="829"/>
      <c r="AU37" s="829"/>
      <c r="AV37" s="829"/>
      <c r="AW37" s="829"/>
      <c r="AX37" s="829"/>
      <c r="AY37" s="829"/>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29"/>
      <c r="AM38" s="829"/>
      <c r="AN38" s="829"/>
      <c r="AO38" s="829"/>
      <c r="AP38" s="829"/>
      <c r="AQ38" s="829"/>
      <c r="AR38" s="829"/>
      <c r="AS38" s="829"/>
      <c r="AT38" s="829"/>
      <c r="AU38" s="829"/>
      <c r="AV38" s="829"/>
      <c r="AW38" s="829"/>
      <c r="AX38" s="829"/>
      <c r="AY38" s="829"/>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29"/>
      <c r="AM39" s="829"/>
      <c r="AN39" s="829"/>
      <c r="AO39" s="829"/>
      <c r="AP39" s="829"/>
      <c r="AQ39" s="829"/>
      <c r="AR39" s="829"/>
      <c r="AS39" s="829"/>
      <c r="AT39" s="829"/>
      <c r="AU39" s="829"/>
      <c r="AV39" s="829"/>
      <c r="AW39" s="829"/>
      <c r="AX39" s="829"/>
      <c r="AY39" s="829"/>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29"/>
      <c r="AM40" s="829"/>
      <c r="AN40" s="829"/>
      <c r="AO40" s="829"/>
      <c r="AP40" s="829"/>
      <c r="AQ40" s="829"/>
      <c r="AR40" s="829"/>
      <c r="AS40" s="829"/>
      <c r="AT40" s="829"/>
      <c r="AU40" s="829"/>
      <c r="AV40" s="829"/>
      <c r="AW40" s="829"/>
      <c r="AX40" s="829"/>
      <c r="AY40" s="829"/>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29"/>
      <c r="AM41" s="829"/>
      <c r="AN41" s="829"/>
      <c r="AO41" s="829"/>
      <c r="AP41" s="829"/>
      <c r="AQ41" s="829"/>
      <c r="AR41" s="829"/>
      <c r="AS41" s="829"/>
      <c r="AT41" s="829"/>
      <c r="AU41" s="829"/>
      <c r="AV41" s="829"/>
      <c r="AW41" s="829"/>
      <c r="AX41" s="829"/>
      <c r="AY41" s="829"/>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29"/>
      <c r="AM42" s="829"/>
      <c r="AN42" s="829"/>
      <c r="AO42" s="829"/>
      <c r="AP42" s="829"/>
      <c r="AQ42" s="829"/>
      <c r="AR42" s="829"/>
      <c r="AS42" s="829"/>
      <c r="AT42" s="829"/>
      <c r="AU42" s="829"/>
      <c r="AV42" s="829"/>
      <c r="AW42" s="829"/>
      <c r="AX42" s="829"/>
      <c r="AY42" s="829"/>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29"/>
      <c r="AM43" s="829"/>
      <c r="AN43" s="829"/>
      <c r="AO43" s="829"/>
      <c r="AP43" s="829"/>
      <c r="AQ43" s="829"/>
      <c r="AR43" s="829"/>
      <c r="AS43" s="829"/>
      <c r="AT43" s="829"/>
      <c r="AU43" s="829"/>
      <c r="AV43" s="829"/>
      <c r="AW43" s="829"/>
      <c r="AX43" s="829"/>
      <c r="AY43" s="829"/>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29"/>
      <c r="AM44" s="829"/>
      <c r="AN44" s="829"/>
      <c r="AO44" s="829"/>
      <c r="AP44" s="829"/>
      <c r="AQ44" s="829"/>
      <c r="AR44" s="829"/>
      <c r="AS44" s="829"/>
      <c r="AT44" s="829"/>
      <c r="AU44" s="829"/>
      <c r="AV44" s="829"/>
      <c r="AW44" s="829"/>
      <c r="AX44" s="829"/>
      <c r="AY44" s="829"/>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29"/>
      <c r="AM45" s="829"/>
      <c r="AN45" s="829"/>
      <c r="AO45" s="829"/>
      <c r="AP45" s="829"/>
      <c r="AQ45" s="829"/>
      <c r="AR45" s="829"/>
      <c r="AS45" s="829"/>
      <c r="AT45" s="829"/>
      <c r="AU45" s="829"/>
      <c r="AV45" s="829"/>
      <c r="AW45" s="829"/>
      <c r="AX45" s="829"/>
      <c r="AY45" s="829"/>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29"/>
      <c r="AM46" s="829"/>
      <c r="AN46" s="829"/>
      <c r="AO46" s="829"/>
      <c r="AP46" s="829"/>
      <c r="AQ46" s="829"/>
      <c r="AR46" s="829"/>
      <c r="AS46" s="829"/>
      <c r="AT46" s="829"/>
      <c r="AU46" s="829"/>
      <c r="AV46" s="829"/>
      <c r="AW46" s="829"/>
      <c r="AX46" s="829"/>
      <c r="AY46" s="829"/>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29"/>
      <c r="AM47" s="829"/>
      <c r="AN47" s="829"/>
      <c r="AO47" s="829"/>
      <c r="AP47" s="829"/>
      <c r="AQ47" s="829"/>
      <c r="AR47" s="829"/>
      <c r="AS47" s="829"/>
      <c r="AT47" s="829"/>
      <c r="AU47" s="829"/>
      <c r="AV47" s="829"/>
      <c r="AW47" s="829"/>
      <c r="AX47" s="829"/>
      <c r="AY47" s="829"/>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29"/>
      <c r="AM48" s="829"/>
      <c r="AN48" s="829"/>
      <c r="AO48" s="829"/>
      <c r="AP48" s="829"/>
      <c r="AQ48" s="829"/>
      <c r="AR48" s="829"/>
      <c r="AS48" s="829"/>
      <c r="AT48" s="829"/>
      <c r="AU48" s="829"/>
      <c r="AV48" s="829"/>
      <c r="AW48" s="829"/>
      <c r="AX48" s="829"/>
      <c r="AY48" s="829"/>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29"/>
      <c r="AM49" s="829"/>
      <c r="AN49" s="829"/>
      <c r="AO49" s="829"/>
      <c r="AP49" s="829"/>
      <c r="AQ49" s="829"/>
      <c r="AR49" s="829"/>
      <c r="AS49" s="829"/>
      <c r="AT49" s="829"/>
      <c r="AU49" s="829"/>
      <c r="AV49" s="829"/>
      <c r="AW49" s="829"/>
      <c r="AX49" s="829"/>
      <c r="AY49" s="829"/>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1790</v>
      </c>
      <c r="AG63" s="844"/>
      <c r="AH63" s="844"/>
      <c r="AI63" s="844"/>
      <c r="AJ63" s="845"/>
      <c r="AK63" s="846"/>
      <c r="AL63" s="841"/>
      <c r="AM63" s="841"/>
      <c r="AN63" s="841"/>
      <c r="AO63" s="841"/>
      <c r="AP63" s="844">
        <v>12272</v>
      </c>
      <c r="AQ63" s="844"/>
      <c r="AR63" s="844"/>
      <c r="AS63" s="844"/>
      <c r="AT63" s="844"/>
      <c r="AU63" s="844">
        <v>8816</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401</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553</v>
      </c>
      <c r="C68" s="870"/>
      <c r="D68" s="870"/>
      <c r="E68" s="870"/>
      <c r="F68" s="870"/>
      <c r="G68" s="870"/>
      <c r="H68" s="870"/>
      <c r="I68" s="870"/>
      <c r="J68" s="870"/>
      <c r="K68" s="870"/>
      <c r="L68" s="870"/>
      <c r="M68" s="870"/>
      <c r="N68" s="870"/>
      <c r="O68" s="870"/>
      <c r="P68" s="871"/>
      <c r="Q68" s="872">
        <v>1199</v>
      </c>
      <c r="R68" s="866"/>
      <c r="S68" s="866"/>
      <c r="T68" s="866"/>
      <c r="U68" s="866"/>
      <c r="V68" s="866">
        <v>1199</v>
      </c>
      <c r="W68" s="866"/>
      <c r="X68" s="866"/>
      <c r="Y68" s="866"/>
      <c r="Z68" s="866"/>
      <c r="AA68" s="866" t="s">
        <v>559</v>
      </c>
      <c r="AB68" s="866"/>
      <c r="AC68" s="866"/>
      <c r="AD68" s="866"/>
      <c r="AE68" s="866"/>
      <c r="AF68" s="866" t="s">
        <v>560</v>
      </c>
      <c r="AG68" s="866"/>
      <c r="AH68" s="866"/>
      <c r="AI68" s="866"/>
      <c r="AJ68" s="866"/>
      <c r="AK68" s="866" t="s">
        <v>559</v>
      </c>
      <c r="AL68" s="866"/>
      <c r="AM68" s="866"/>
      <c r="AN68" s="866"/>
      <c r="AO68" s="866"/>
      <c r="AP68" s="866" t="s">
        <v>559</v>
      </c>
      <c r="AQ68" s="866"/>
      <c r="AR68" s="866"/>
      <c r="AS68" s="866"/>
      <c r="AT68" s="866"/>
      <c r="AU68" s="866" t="s">
        <v>560</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554</v>
      </c>
      <c r="C69" s="874"/>
      <c r="D69" s="874"/>
      <c r="E69" s="874"/>
      <c r="F69" s="874"/>
      <c r="G69" s="874"/>
      <c r="H69" s="874"/>
      <c r="I69" s="874"/>
      <c r="J69" s="874"/>
      <c r="K69" s="874"/>
      <c r="L69" s="874"/>
      <c r="M69" s="874"/>
      <c r="N69" s="874"/>
      <c r="O69" s="874"/>
      <c r="P69" s="875"/>
      <c r="Q69" s="876">
        <v>313311</v>
      </c>
      <c r="R69" s="829"/>
      <c r="S69" s="829"/>
      <c r="T69" s="829"/>
      <c r="U69" s="829"/>
      <c r="V69" s="829">
        <v>310666</v>
      </c>
      <c r="W69" s="829"/>
      <c r="X69" s="829"/>
      <c r="Y69" s="829"/>
      <c r="Z69" s="829"/>
      <c r="AA69" s="829">
        <v>2644</v>
      </c>
      <c r="AB69" s="829"/>
      <c r="AC69" s="829"/>
      <c r="AD69" s="829"/>
      <c r="AE69" s="829"/>
      <c r="AF69" s="829">
        <v>2644</v>
      </c>
      <c r="AG69" s="829"/>
      <c r="AH69" s="829"/>
      <c r="AI69" s="829"/>
      <c r="AJ69" s="829"/>
      <c r="AK69" s="829">
        <v>2298</v>
      </c>
      <c r="AL69" s="829"/>
      <c r="AM69" s="829"/>
      <c r="AN69" s="829"/>
      <c r="AO69" s="829"/>
      <c r="AP69" s="829" t="s">
        <v>488</v>
      </c>
      <c r="AQ69" s="829"/>
      <c r="AR69" s="829"/>
      <c r="AS69" s="829"/>
      <c r="AT69" s="829"/>
      <c r="AU69" s="829" t="s">
        <v>488</v>
      </c>
      <c r="AV69" s="829"/>
      <c r="AW69" s="829"/>
      <c r="AX69" s="829"/>
      <c r="AY69" s="829"/>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555</v>
      </c>
      <c r="C70" s="874"/>
      <c r="D70" s="874"/>
      <c r="E70" s="874"/>
      <c r="F70" s="874"/>
      <c r="G70" s="874"/>
      <c r="H70" s="874"/>
      <c r="I70" s="874"/>
      <c r="J70" s="874"/>
      <c r="K70" s="874"/>
      <c r="L70" s="874"/>
      <c r="M70" s="874"/>
      <c r="N70" s="874"/>
      <c r="O70" s="874"/>
      <c r="P70" s="875"/>
      <c r="Q70" s="876">
        <v>6442</v>
      </c>
      <c r="R70" s="829"/>
      <c r="S70" s="829"/>
      <c r="T70" s="829"/>
      <c r="U70" s="829"/>
      <c r="V70" s="829">
        <v>6301</v>
      </c>
      <c r="W70" s="829"/>
      <c r="X70" s="829"/>
      <c r="Y70" s="829"/>
      <c r="Z70" s="829"/>
      <c r="AA70" s="829">
        <v>141</v>
      </c>
      <c r="AB70" s="829"/>
      <c r="AC70" s="829"/>
      <c r="AD70" s="829"/>
      <c r="AE70" s="829"/>
      <c r="AF70" s="829">
        <v>141</v>
      </c>
      <c r="AG70" s="829"/>
      <c r="AH70" s="829"/>
      <c r="AI70" s="829"/>
      <c r="AJ70" s="829"/>
      <c r="AK70" s="829">
        <v>20</v>
      </c>
      <c r="AL70" s="829"/>
      <c r="AM70" s="829"/>
      <c r="AN70" s="829"/>
      <c r="AO70" s="829"/>
      <c r="AP70" s="829" t="s">
        <v>488</v>
      </c>
      <c r="AQ70" s="829"/>
      <c r="AR70" s="829"/>
      <c r="AS70" s="829"/>
      <c r="AT70" s="829"/>
      <c r="AU70" s="829" t="s">
        <v>488</v>
      </c>
      <c r="AV70" s="829"/>
      <c r="AW70" s="829"/>
      <c r="AX70" s="829"/>
      <c r="AY70" s="829"/>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556</v>
      </c>
      <c r="C71" s="874"/>
      <c r="D71" s="874"/>
      <c r="E71" s="874"/>
      <c r="F71" s="874"/>
      <c r="G71" s="874"/>
      <c r="H71" s="874"/>
      <c r="I71" s="874"/>
      <c r="J71" s="874"/>
      <c r="K71" s="874"/>
      <c r="L71" s="874"/>
      <c r="M71" s="874"/>
      <c r="N71" s="874"/>
      <c r="O71" s="874"/>
      <c r="P71" s="875"/>
      <c r="Q71" s="876">
        <v>739</v>
      </c>
      <c r="R71" s="829"/>
      <c r="S71" s="829"/>
      <c r="T71" s="829"/>
      <c r="U71" s="829"/>
      <c r="V71" s="829">
        <v>371</v>
      </c>
      <c r="W71" s="829"/>
      <c r="X71" s="829"/>
      <c r="Y71" s="829"/>
      <c r="Z71" s="829"/>
      <c r="AA71" s="829">
        <v>368</v>
      </c>
      <c r="AB71" s="829"/>
      <c r="AC71" s="829"/>
      <c r="AD71" s="829"/>
      <c r="AE71" s="829"/>
      <c r="AF71" s="829">
        <v>368</v>
      </c>
      <c r="AG71" s="829"/>
      <c r="AH71" s="829"/>
      <c r="AI71" s="829"/>
      <c r="AJ71" s="829"/>
      <c r="AK71" s="829" t="s">
        <v>488</v>
      </c>
      <c r="AL71" s="829"/>
      <c r="AM71" s="829"/>
      <c r="AN71" s="829"/>
      <c r="AO71" s="829"/>
      <c r="AP71" s="829" t="s">
        <v>488</v>
      </c>
      <c r="AQ71" s="829"/>
      <c r="AR71" s="829"/>
      <c r="AS71" s="829"/>
      <c r="AT71" s="829"/>
      <c r="AU71" s="829" t="s">
        <v>488</v>
      </c>
      <c r="AV71" s="829"/>
      <c r="AW71" s="829"/>
      <c r="AX71" s="829"/>
      <c r="AY71" s="829"/>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557</v>
      </c>
      <c r="C72" s="874"/>
      <c r="D72" s="874"/>
      <c r="E72" s="874"/>
      <c r="F72" s="874"/>
      <c r="G72" s="874"/>
      <c r="H72" s="874"/>
      <c r="I72" s="874"/>
      <c r="J72" s="874"/>
      <c r="K72" s="874"/>
      <c r="L72" s="874"/>
      <c r="M72" s="874"/>
      <c r="N72" s="874"/>
      <c r="O72" s="874"/>
      <c r="P72" s="875"/>
      <c r="Q72" s="876">
        <v>257</v>
      </c>
      <c r="R72" s="829"/>
      <c r="S72" s="829"/>
      <c r="T72" s="829"/>
      <c r="U72" s="829"/>
      <c r="V72" s="829">
        <v>221</v>
      </c>
      <c r="W72" s="829"/>
      <c r="X72" s="829"/>
      <c r="Y72" s="829"/>
      <c r="Z72" s="829"/>
      <c r="AA72" s="829">
        <v>36</v>
      </c>
      <c r="AB72" s="829"/>
      <c r="AC72" s="829"/>
      <c r="AD72" s="829"/>
      <c r="AE72" s="829"/>
      <c r="AF72" s="829">
        <v>36</v>
      </c>
      <c r="AG72" s="829"/>
      <c r="AH72" s="829"/>
      <c r="AI72" s="829"/>
      <c r="AJ72" s="829"/>
      <c r="AK72" s="829">
        <v>255</v>
      </c>
      <c r="AL72" s="829"/>
      <c r="AM72" s="829"/>
      <c r="AN72" s="829"/>
      <c r="AO72" s="829"/>
      <c r="AP72" s="829" t="s">
        <v>488</v>
      </c>
      <c r="AQ72" s="829"/>
      <c r="AR72" s="829"/>
      <c r="AS72" s="829"/>
      <c r="AT72" s="829"/>
      <c r="AU72" s="829" t="s">
        <v>488</v>
      </c>
      <c r="AV72" s="829"/>
      <c r="AW72" s="829"/>
      <c r="AX72" s="829"/>
      <c r="AY72" s="829"/>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558</v>
      </c>
      <c r="C73" s="874"/>
      <c r="D73" s="874"/>
      <c r="E73" s="874"/>
      <c r="F73" s="874"/>
      <c r="G73" s="874"/>
      <c r="H73" s="874"/>
      <c r="I73" s="874"/>
      <c r="J73" s="874"/>
      <c r="K73" s="874"/>
      <c r="L73" s="874"/>
      <c r="M73" s="874"/>
      <c r="N73" s="874"/>
      <c r="O73" s="874"/>
      <c r="P73" s="875"/>
      <c r="Q73" s="876">
        <v>101</v>
      </c>
      <c r="R73" s="829"/>
      <c r="S73" s="829"/>
      <c r="T73" s="829"/>
      <c r="U73" s="829"/>
      <c r="V73" s="829">
        <v>91</v>
      </c>
      <c r="W73" s="829"/>
      <c r="X73" s="829"/>
      <c r="Y73" s="829"/>
      <c r="Z73" s="829"/>
      <c r="AA73" s="829">
        <v>11</v>
      </c>
      <c r="AB73" s="829"/>
      <c r="AC73" s="829"/>
      <c r="AD73" s="829"/>
      <c r="AE73" s="829"/>
      <c r="AF73" s="829">
        <v>11</v>
      </c>
      <c r="AG73" s="829"/>
      <c r="AH73" s="829"/>
      <c r="AI73" s="829"/>
      <c r="AJ73" s="829"/>
      <c r="AK73" s="829">
        <v>28</v>
      </c>
      <c r="AL73" s="829"/>
      <c r="AM73" s="829"/>
      <c r="AN73" s="829"/>
      <c r="AO73" s="829"/>
      <c r="AP73" s="829" t="s">
        <v>488</v>
      </c>
      <c r="AQ73" s="829"/>
      <c r="AR73" s="829"/>
      <c r="AS73" s="829"/>
      <c r="AT73" s="829"/>
      <c r="AU73" s="829" t="s">
        <v>488</v>
      </c>
      <c r="AV73" s="829"/>
      <c r="AW73" s="829"/>
      <c r="AX73" s="829"/>
      <c r="AY73" s="829"/>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29"/>
      <c r="S74" s="829"/>
      <c r="T74" s="829"/>
      <c r="U74" s="829"/>
      <c r="V74" s="829"/>
      <c r="W74" s="829"/>
      <c r="X74" s="829"/>
      <c r="Y74" s="829"/>
      <c r="Z74" s="829"/>
      <c r="AA74" s="829"/>
      <c r="AB74" s="829"/>
      <c r="AC74" s="829"/>
      <c r="AD74" s="829"/>
      <c r="AE74" s="829"/>
      <c r="AF74" s="829"/>
      <c r="AG74" s="829"/>
      <c r="AH74" s="829"/>
      <c r="AI74" s="829"/>
      <c r="AJ74" s="829"/>
      <c r="AK74" s="829"/>
      <c r="AL74" s="829"/>
      <c r="AM74" s="829"/>
      <c r="AN74" s="829"/>
      <c r="AO74" s="829"/>
      <c r="AP74" s="829"/>
      <c r="AQ74" s="829"/>
      <c r="AR74" s="829"/>
      <c r="AS74" s="829"/>
      <c r="AT74" s="829"/>
      <c r="AU74" s="829"/>
      <c r="AV74" s="829"/>
      <c r="AW74" s="829"/>
      <c r="AX74" s="829"/>
      <c r="AY74" s="829"/>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29"/>
      <c r="S78" s="829"/>
      <c r="T78" s="829"/>
      <c r="U78" s="829"/>
      <c r="V78" s="829"/>
      <c r="W78" s="829"/>
      <c r="X78" s="829"/>
      <c r="Y78" s="829"/>
      <c r="Z78" s="829"/>
      <c r="AA78" s="829"/>
      <c r="AB78" s="829"/>
      <c r="AC78" s="829"/>
      <c r="AD78" s="829"/>
      <c r="AE78" s="829"/>
      <c r="AF78" s="829"/>
      <c r="AG78" s="829"/>
      <c r="AH78" s="829"/>
      <c r="AI78" s="829"/>
      <c r="AJ78" s="829"/>
      <c r="AK78" s="829"/>
      <c r="AL78" s="829"/>
      <c r="AM78" s="829"/>
      <c r="AN78" s="829"/>
      <c r="AO78" s="829"/>
      <c r="AP78" s="829"/>
      <c r="AQ78" s="829"/>
      <c r="AR78" s="829"/>
      <c r="AS78" s="829"/>
      <c r="AT78" s="829"/>
      <c r="AU78" s="829"/>
      <c r="AV78" s="829"/>
      <c r="AW78" s="829"/>
      <c r="AX78" s="829"/>
      <c r="AY78" s="829"/>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829"/>
      <c r="AP79" s="829"/>
      <c r="AQ79" s="829"/>
      <c r="AR79" s="829"/>
      <c r="AS79" s="829"/>
      <c r="AT79" s="829"/>
      <c r="AU79" s="829"/>
      <c r="AV79" s="829"/>
      <c r="AW79" s="829"/>
      <c r="AX79" s="829"/>
      <c r="AY79" s="829"/>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29"/>
      <c r="S80" s="829"/>
      <c r="T80" s="829"/>
      <c r="U80" s="829"/>
      <c r="V80" s="829"/>
      <c r="W80" s="829"/>
      <c r="X80" s="829"/>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29"/>
      <c r="AY80" s="829"/>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29"/>
      <c r="S81" s="829"/>
      <c r="T81" s="829"/>
      <c r="U81" s="829"/>
      <c r="V81" s="829"/>
      <c r="W81" s="829"/>
      <c r="X81" s="829"/>
      <c r="Y81" s="829"/>
      <c r="Z81" s="829"/>
      <c r="AA81" s="829"/>
      <c r="AB81" s="829"/>
      <c r="AC81" s="829"/>
      <c r="AD81" s="829"/>
      <c r="AE81" s="829"/>
      <c r="AF81" s="829"/>
      <c r="AG81" s="829"/>
      <c r="AH81" s="829"/>
      <c r="AI81" s="829"/>
      <c r="AJ81" s="829"/>
      <c r="AK81" s="829"/>
      <c r="AL81" s="829"/>
      <c r="AM81" s="829"/>
      <c r="AN81" s="829"/>
      <c r="AO81" s="829"/>
      <c r="AP81" s="829"/>
      <c r="AQ81" s="829"/>
      <c r="AR81" s="829"/>
      <c r="AS81" s="829"/>
      <c r="AT81" s="829"/>
      <c r="AU81" s="829"/>
      <c r="AV81" s="829"/>
      <c r="AW81" s="829"/>
      <c r="AX81" s="829"/>
      <c r="AY81" s="829"/>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29"/>
      <c r="S82" s="829"/>
      <c r="T82" s="829"/>
      <c r="U82" s="829"/>
      <c r="V82" s="829"/>
      <c r="W82" s="829"/>
      <c r="X82" s="829"/>
      <c r="Y82" s="829"/>
      <c r="Z82" s="829"/>
      <c r="AA82" s="829"/>
      <c r="AB82" s="829"/>
      <c r="AC82" s="829"/>
      <c r="AD82" s="829"/>
      <c r="AE82" s="829"/>
      <c r="AF82" s="829"/>
      <c r="AG82" s="829"/>
      <c r="AH82" s="829"/>
      <c r="AI82" s="829"/>
      <c r="AJ82" s="829"/>
      <c r="AK82" s="829"/>
      <c r="AL82" s="829"/>
      <c r="AM82" s="829"/>
      <c r="AN82" s="829"/>
      <c r="AO82" s="829"/>
      <c r="AP82" s="829"/>
      <c r="AQ82" s="829"/>
      <c r="AR82" s="829"/>
      <c r="AS82" s="829"/>
      <c r="AT82" s="829"/>
      <c r="AU82" s="829"/>
      <c r="AV82" s="829"/>
      <c r="AW82" s="829"/>
      <c r="AX82" s="829"/>
      <c r="AY82" s="829"/>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29"/>
      <c r="S83" s="829"/>
      <c r="T83" s="829"/>
      <c r="U83" s="829"/>
      <c r="V83" s="829"/>
      <c r="W83" s="829"/>
      <c r="X83" s="829"/>
      <c r="Y83" s="829"/>
      <c r="Z83" s="829"/>
      <c r="AA83" s="829"/>
      <c r="AB83" s="829"/>
      <c r="AC83" s="829"/>
      <c r="AD83" s="829"/>
      <c r="AE83" s="829"/>
      <c r="AF83" s="829"/>
      <c r="AG83" s="829"/>
      <c r="AH83" s="829"/>
      <c r="AI83" s="829"/>
      <c r="AJ83" s="829"/>
      <c r="AK83" s="829"/>
      <c r="AL83" s="829"/>
      <c r="AM83" s="829"/>
      <c r="AN83" s="829"/>
      <c r="AO83" s="829"/>
      <c r="AP83" s="829"/>
      <c r="AQ83" s="829"/>
      <c r="AR83" s="829"/>
      <c r="AS83" s="829"/>
      <c r="AT83" s="829"/>
      <c r="AU83" s="829"/>
      <c r="AV83" s="829"/>
      <c r="AW83" s="829"/>
      <c r="AX83" s="829"/>
      <c r="AY83" s="829"/>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29"/>
      <c r="S84" s="829"/>
      <c r="T84" s="829"/>
      <c r="U84" s="829"/>
      <c r="V84" s="829"/>
      <c r="W84" s="829"/>
      <c r="X84" s="829"/>
      <c r="Y84" s="829"/>
      <c r="Z84" s="829"/>
      <c r="AA84" s="829"/>
      <c r="AB84" s="829"/>
      <c r="AC84" s="829"/>
      <c r="AD84" s="829"/>
      <c r="AE84" s="829"/>
      <c r="AF84" s="829"/>
      <c r="AG84" s="829"/>
      <c r="AH84" s="829"/>
      <c r="AI84" s="829"/>
      <c r="AJ84" s="829"/>
      <c r="AK84" s="829"/>
      <c r="AL84" s="829"/>
      <c r="AM84" s="829"/>
      <c r="AN84" s="829"/>
      <c r="AO84" s="829"/>
      <c r="AP84" s="829"/>
      <c r="AQ84" s="829"/>
      <c r="AR84" s="829"/>
      <c r="AS84" s="829"/>
      <c r="AT84" s="829"/>
      <c r="AU84" s="829"/>
      <c r="AV84" s="829"/>
      <c r="AW84" s="829"/>
      <c r="AX84" s="829"/>
      <c r="AY84" s="829"/>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29"/>
      <c r="S85" s="829"/>
      <c r="T85" s="829"/>
      <c r="U85" s="829"/>
      <c r="V85" s="829"/>
      <c r="W85" s="829"/>
      <c r="X85" s="829"/>
      <c r="Y85" s="829"/>
      <c r="Z85" s="829"/>
      <c r="AA85" s="829"/>
      <c r="AB85" s="829"/>
      <c r="AC85" s="829"/>
      <c r="AD85" s="829"/>
      <c r="AE85" s="829"/>
      <c r="AF85" s="829"/>
      <c r="AG85" s="829"/>
      <c r="AH85" s="829"/>
      <c r="AI85" s="829"/>
      <c r="AJ85" s="829"/>
      <c r="AK85" s="829"/>
      <c r="AL85" s="829"/>
      <c r="AM85" s="829"/>
      <c r="AN85" s="829"/>
      <c r="AO85" s="829"/>
      <c r="AP85" s="829"/>
      <c r="AQ85" s="829"/>
      <c r="AR85" s="829"/>
      <c r="AS85" s="829"/>
      <c r="AT85" s="829"/>
      <c r="AU85" s="829"/>
      <c r="AV85" s="829"/>
      <c r="AW85" s="829"/>
      <c r="AX85" s="829"/>
      <c r="AY85" s="829"/>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29"/>
      <c r="S86" s="829"/>
      <c r="T86" s="829"/>
      <c r="U86" s="829"/>
      <c r="V86" s="829"/>
      <c r="W86" s="829"/>
      <c r="X86" s="829"/>
      <c r="Y86" s="829"/>
      <c r="Z86" s="829"/>
      <c r="AA86" s="829"/>
      <c r="AB86" s="829"/>
      <c r="AC86" s="829"/>
      <c r="AD86" s="829"/>
      <c r="AE86" s="829"/>
      <c r="AF86" s="829"/>
      <c r="AG86" s="829"/>
      <c r="AH86" s="829"/>
      <c r="AI86" s="829"/>
      <c r="AJ86" s="829"/>
      <c r="AK86" s="829"/>
      <c r="AL86" s="829"/>
      <c r="AM86" s="829"/>
      <c r="AN86" s="829"/>
      <c r="AO86" s="829"/>
      <c r="AP86" s="829"/>
      <c r="AQ86" s="829"/>
      <c r="AR86" s="829"/>
      <c r="AS86" s="829"/>
      <c r="AT86" s="829"/>
      <c r="AU86" s="829"/>
      <c r="AV86" s="829"/>
      <c r="AW86" s="829"/>
      <c r="AX86" s="829"/>
      <c r="AY86" s="829"/>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3200</v>
      </c>
      <c r="AG88" s="844"/>
      <c r="AH88" s="844"/>
      <c r="AI88" s="844"/>
      <c r="AJ88" s="844"/>
      <c r="AK88" s="841"/>
      <c r="AL88" s="841"/>
      <c r="AM88" s="841"/>
      <c r="AN88" s="841"/>
      <c r="AO88" s="841"/>
      <c r="AP88" s="844" t="s">
        <v>559</v>
      </c>
      <c r="AQ88" s="844"/>
      <c r="AR88" s="844"/>
      <c r="AS88" s="844"/>
      <c r="AT88" s="844"/>
      <c r="AU88" s="844" t="s">
        <v>559</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954</v>
      </c>
      <c r="CS102" s="852"/>
      <c r="CT102" s="852"/>
      <c r="CU102" s="852"/>
      <c r="CV102" s="891"/>
      <c r="CW102" s="890">
        <v>131</v>
      </c>
      <c r="CX102" s="852"/>
      <c r="CY102" s="852"/>
      <c r="CZ102" s="852"/>
      <c r="DA102" s="891"/>
      <c r="DB102" s="890">
        <v>644</v>
      </c>
      <c r="DC102" s="852"/>
      <c r="DD102" s="852"/>
      <c r="DE102" s="852"/>
      <c r="DF102" s="891"/>
      <c r="DG102" s="890" t="s">
        <v>559</v>
      </c>
      <c r="DH102" s="852"/>
      <c r="DI102" s="852"/>
      <c r="DJ102" s="852"/>
      <c r="DK102" s="891"/>
      <c r="DL102" s="890">
        <v>10</v>
      </c>
      <c r="DM102" s="852"/>
      <c r="DN102" s="852"/>
      <c r="DO102" s="852"/>
      <c r="DP102" s="891"/>
      <c r="DQ102" s="890">
        <v>1</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18" customFormat="1" ht="26.25" customHeight="1" x14ac:dyDescent="0.2">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3374425</v>
      </c>
      <c r="AB110" s="900"/>
      <c r="AC110" s="900"/>
      <c r="AD110" s="900"/>
      <c r="AE110" s="901"/>
      <c r="AF110" s="902">
        <v>3195939</v>
      </c>
      <c r="AG110" s="900"/>
      <c r="AH110" s="900"/>
      <c r="AI110" s="900"/>
      <c r="AJ110" s="901"/>
      <c r="AK110" s="902">
        <v>3240500</v>
      </c>
      <c r="AL110" s="900"/>
      <c r="AM110" s="900"/>
      <c r="AN110" s="900"/>
      <c r="AO110" s="901"/>
      <c r="AP110" s="903">
        <v>24.8</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28640490</v>
      </c>
      <c r="BR110" s="931"/>
      <c r="BS110" s="931"/>
      <c r="BT110" s="931"/>
      <c r="BU110" s="931"/>
      <c r="BV110" s="931">
        <v>29106294</v>
      </c>
      <c r="BW110" s="931"/>
      <c r="BX110" s="931"/>
      <c r="BY110" s="931"/>
      <c r="BZ110" s="931"/>
      <c r="CA110" s="931">
        <v>28905181</v>
      </c>
      <c r="CB110" s="931"/>
      <c r="CC110" s="931"/>
      <c r="CD110" s="931"/>
      <c r="CE110" s="931"/>
      <c r="CF110" s="944">
        <v>221.6</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v>12366</v>
      </c>
      <c r="BR111" s="926"/>
      <c r="BS111" s="926"/>
      <c r="BT111" s="926"/>
      <c r="BU111" s="926"/>
      <c r="BV111" s="926">
        <v>8838</v>
      </c>
      <c r="BW111" s="926"/>
      <c r="BX111" s="926"/>
      <c r="BY111" s="926"/>
      <c r="BZ111" s="926"/>
      <c r="CA111" s="926">
        <v>5251</v>
      </c>
      <c r="CB111" s="926"/>
      <c r="CC111" s="926"/>
      <c r="CD111" s="926"/>
      <c r="CE111" s="926"/>
      <c r="CF111" s="920">
        <v>0</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9766234</v>
      </c>
      <c r="BR112" s="926"/>
      <c r="BS112" s="926"/>
      <c r="BT112" s="926"/>
      <c r="BU112" s="926"/>
      <c r="BV112" s="926">
        <v>9200069</v>
      </c>
      <c r="BW112" s="926"/>
      <c r="BX112" s="926"/>
      <c r="BY112" s="926"/>
      <c r="BZ112" s="926"/>
      <c r="CA112" s="926">
        <v>8816946</v>
      </c>
      <c r="CB112" s="926"/>
      <c r="CC112" s="926"/>
      <c r="CD112" s="926"/>
      <c r="CE112" s="926"/>
      <c r="CF112" s="920">
        <v>67.599999999999994</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1050304</v>
      </c>
      <c r="AB113" s="938"/>
      <c r="AC113" s="938"/>
      <c r="AD113" s="938"/>
      <c r="AE113" s="939"/>
      <c r="AF113" s="940">
        <v>1133505</v>
      </c>
      <c r="AG113" s="938"/>
      <c r="AH113" s="938"/>
      <c r="AI113" s="938"/>
      <c r="AJ113" s="939"/>
      <c r="AK113" s="940">
        <v>1156521</v>
      </c>
      <c r="AL113" s="938"/>
      <c r="AM113" s="938"/>
      <c r="AN113" s="938"/>
      <c r="AO113" s="939"/>
      <c r="AP113" s="941">
        <v>8.9</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4313215</v>
      </c>
      <c r="BR114" s="926"/>
      <c r="BS114" s="926"/>
      <c r="BT114" s="926"/>
      <c r="BU114" s="926"/>
      <c r="BV114" s="926">
        <v>4373205</v>
      </c>
      <c r="BW114" s="926"/>
      <c r="BX114" s="926"/>
      <c r="BY114" s="926"/>
      <c r="BZ114" s="926"/>
      <c r="CA114" s="926">
        <v>4482943</v>
      </c>
      <c r="CB114" s="926"/>
      <c r="CC114" s="926"/>
      <c r="CD114" s="926"/>
      <c r="CE114" s="926"/>
      <c r="CF114" s="920">
        <v>34.4</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38</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v>1794</v>
      </c>
      <c r="BR115" s="926"/>
      <c r="BS115" s="926"/>
      <c r="BT115" s="926"/>
      <c r="BU115" s="926"/>
      <c r="BV115" s="926">
        <v>2635</v>
      </c>
      <c r="BW115" s="926"/>
      <c r="BX115" s="926"/>
      <c r="BY115" s="926"/>
      <c r="BZ115" s="926"/>
      <c r="CA115" s="926">
        <v>1273</v>
      </c>
      <c r="CB115" s="926"/>
      <c r="CC115" s="926"/>
      <c r="CD115" s="926"/>
      <c r="CE115" s="926"/>
      <c r="CF115" s="920">
        <v>0</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417</v>
      </c>
      <c r="AB116" s="959"/>
      <c r="AC116" s="959"/>
      <c r="AD116" s="959"/>
      <c r="AE116" s="960"/>
      <c r="AF116" s="961">
        <v>390</v>
      </c>
      <c r="AG116" s="959"/>
      <c r="AH116" s="959"/>
      <c r="AI116" s="959"/>
      <c r="AJ116" s="960"/>
      <c r="AK116" s="961">
        <v>614</v>
      </c>
      <c r="AL116" s="959"/>
      <c r="AM116" s="959"/>
      <c r="AN116" s="959"/>
      <c r="AO116" s="960"/>
      <c r="AP116" s="962">
        <v>0</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4425184</v>
      </c>
      <c r="AB117" s="979"/>
      <c r="AC117" s="979"/>
      <c r="AD117" s="979"/>
      <c r="AE117" s="980"/>
      <c r="AF117" s="981">
        <v>4329834</v>
      </c>
      <c r="AG117" s="979"/>
      <c r="AH117" s="979"/>
      <c r="AI117" s="979"/>
      <c r="AJ117" s="980"/>
      <c r="AK117" s="981">
        <v>4397635</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443</v>
      </c>
      <c r="BP119" s="1005"/>
      <c r="BQ119" s="999">
        <v>42734099</v>
      </c>
      <c r="BR119" s="1000"/>
      <c r="BS119" s="1000"/>
      <c r="BT119" s="1000"/>
      <c r="BU119" s="1000"/>
      <c r="BV119" s="1000">
        <v>42691041</v>
      </c>
      <c r="BW119" s="1000"/>
      <c r="BX119" s="1000"/>
      <c r="BY119" s="1000"/>
      <c r="BZ119" s="1000"/>
      <c r="CA119" s="1000">
        <v>42211594</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12366</v>
      </c>
      <c r="DH119" s="986"/>
      <c r="DI119" s="986"/>
      <c r="DJ119" s="986"/>
      <c r="DK119" s="987"/>
      <c r="DL119" s="985">
        <v>8838</v>
      </c>
      <c r="DM119" s="986"/>
      <c r="DN119" s="986"/>
      <c r="DO119" s="986"/>
      <c r="DP119" s="987"/>
      <c r="DQ119" s="985">
        <v>5251</v>
      </c>
      <c r="DR119" s="986"/>
      <c r="DS119" s="986"/>
      <c r="DT119" s="986"/>
      <c r="DU119" s="987"/>
      <c r="DV119" s="988">
        <v>0</v>
      </c>
      <c r="DW119" s="989"/>
      <c r="DX119" s="989"/>
      <c r="DY119" s="989"/>
      <c r="DZ119" s="990"/>
    </row>
    <row r="120" spans="1:130" s="218" customFormat="1" ht="26.25" customHeight="1" x14ac:dyDescent="0.2">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11615306</v>
      </c>
      <c r="BR120" s="931"/>
      <c r="BS120" s="931"/>
      <c r="BT120" s="931"/>
      <c r="BU120" s="931"/>
      <c r="BV120" s="931">
        <v>12068442</v>
      </c>
      <c r="BW120" s="931"/>
      <c r="BX120" s="931"/>
      <c r="BY120" s="931"/>
      <c r="BZ120" s="931"/>
      <c r="CA120" s="931">
        <v>14150707</v>
      </c>
      <c r="CB120" s="931"/>
      <c r="CC120" s="931"/>
      <c r="CD120" s="931"/>
      <c r="CE120" s="931"/>
      <c r="CF120" s="944">
        <v>108.5</v>
      </c>
      <c r="CG120" s="945"/>
      <c r="CH120" s="945"/>
      <c r="CI120" s="945"/>
      <c r="CJ120" s="945"/>
      <c r="CK120" s="1006" t="s">
        <v>447</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7568854</v>
      </c>
      <c r="DH120" s="931"/>
      <c r="DI120" s="931"/>
      <c r="DJ120" s="931"/>
      <c r="DK120" s="931"/>
      <c r="DL120" s="931">
        <v>7310721</v>
      </c>
      <c r="DM120" s="931"/>
      <c r="DN120" s="931"/>
      <c r="DO120" s="931"/>
      <c r="DP120" s="931"/>
      <c r="DQ120" s="931">
        <v>7079215</v>
      </c>
      <c r="DR120" s="931"/>
      <c r="DS120" s="931"/>
      <c r="DT120" s="931"/>
      <c r="DU120" s="931"/>
      <c r="DV120" s="932">
        <v>54.3</v>
      </c>
      <c r="DW120" s="932"/>
      <c r="DX120" s="932"/>
      <c r="DY120" s="932"/>
      <c r="DZ120" s="933"/>
    </row>
    <row r="121" spans="1:130" s="218" customFormat="1" ht="26.25" customHeight="1" x14ac:dyDescent="0.2">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1021082</v>
      </c>
      <c r="BR121" s="926"/>
      <c r="BS121" s="926"/>
      <c r="BT121" s="926"/>
      <c r="BU121" s="926"/>
      <c r="BV121" s="926">
        <v>1025197</v>
      </c>
      <c r="BW121" s="926"/>
      <c r="BX121" s="926"/>
      <c r="BY121" s="926"/>
      <c r="BZ121" s="926"/>
      <c r="CA121" s="926">
        <v>906472</v>
      </c>
      <c r="CB121" s="926"/>
      <c r="CC121" s="926"/>
      <c r="CD121" s="926"/>
      <c r="CE121" s="926"/>
      <c r="CF121" s="920">
        <v>6.9</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2097936</v>
      </c>
      <c r="DH121" s="926"/>
      <c r="DI121" s="926"/>
      <c r="DJ121" s="926"/>
      <c r="DK121" s="926"/>
      <c r="DL121" s="926">
        <v>1794654</v>
      </c>
      <c r="DM121" s="926"/>
      <c r="DN121" s="926"/>
      <c r="DO121" s="926"/>
      <c r="DP121" s="926"/>
      <c r="DQ121" s="926">
        <v>1649434</v>
      </c>
      <c r="DR121" s="926"/>
      <c r="DS121" s="926"/>
      <c r="DT121" s="926"/>
      <c r="DU121" s="926"/>
      <c r="DV121" s="927">
        <v>12.6</v>
      </c>
      <c r="DW121" s="927"/>
      <c r="DX121" s="927"/>
      <c r="DY121" s="927"/>
      <c r="DZ121" s="928"/>
    </row>
    <row r="122" spans="1:130" s="218" customFormat="1" ht="26.25" customHeight="1" x14ac:dyDescent="0.2">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28272032</v>
      </c>
      <c r="BR122" s="1000"/>
      <c r="BS122" s="1000"/>
      <c r="BT122" s="1000"/>
      <c r="BU122" s="1000"/>
      <c r="BV122" s="1000">
        <v>29534055</v>
      </c>
      <c r="BW122" s="1000"/>
      <c r="BX122" s="1000"/>
      <c r="BY122" s="1000"/>
      <c r="BZ122" s="1000"/>
      <c r="CA122" s="1000">
        <v>29376422</v>
      </c>
      <c r="CB122" s="1000"/>
      <c r="CC122" s="1000"/>
      <c r="CD122" s="1000"/>
      <c r="CE122" s="1000"/>
      <c r="CF122" s="1017">
        <v>225.2</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v>88358</v>
      </c>
      <c r="DH122" s="926"/>
      <c r="DI122" s="926"/>
      <c r="DJ122" s="926"/>
      <c r="DK122" s="926"/>
      <c r="DL122" s="926">
        <v>79556</v>
      </c>
      <c r="DM122" s="926"/>
      <c r="DN122" s="926"/>
      <c r="DO122" s="926"/>
      <c r="DP122" s="926"/>
      <c r="DQ122" s="926">
        <v>70583</v>
      </c>
      <c r="DR122" s="926"/>
      <c r="DS122" s="926"/>
      <c r="DT122" s="926"/>
      <c r="DU122" s="926"/>
      <c r="DV122" s="927">
        <v>0.5</v>
      </c>
      <c r="DW122" s="927"/>
      <c r="DX122" s="927"/>
      <c r="DY122" s="927"/>
      <c r="DZ122" s="928"/>
    </row>
    <row r="123" spans="1:130" s="218" customFormat="1" ht="26.25" customHeight="1" x14ac:dyDescent="0.2">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451</v>
      </c>
      <c r="BP123" s="1005"/>
      <c r="BQ123" s="1063">
        <v>40908420</v>
      </c>
      <c r="BR123" s="1064"/>
      <c r="BS123" s="1064"/>
      <c r="BT123" s="1064"/>
      <c r="BU123" s="1064"/>
      <c r="BV123" s="1064">
        <v>42627694</v>
      </c>
      <c r="BW123" s="1064"/>
      <c r="BX123" s="1064"/>
      <c r="BY123" s="1064"/>
      <c r="BZ123" s="1064"/>
      <c r="CA123" s="1064">
        <v>44433601</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v>11086</v>
      </c>
      <c r="DH123" s="959"/>
      <c r="DI123" s="959"/>
      <c r="DJ123" s="959"/>
      <c r="DK123" s="960"/>
      <c r="DL123" s="961">
        <v>15138</v>
      </c>
      <c r="DM123" s="959"/>
      <c r="DN123" s="959"/>
      <c r="DO123" s="959"/>
      <c r="DP123" s="960"/>
      <c r="DQ123" s="961">
        <v>17714</v>
      </c>
      <c r="DR123" s="959"/>
      <c r="DS123" s="959"/>
      <c r="DT123" s="959"/>
      <c r="DU123" s="960"/>
      <c r="DV123" s="962">
        <v>0.1</v>
      </c>
      <c r="DW123" s="963"/>
      <c r="DX123" s="963"/>
      <c r="DY123" s="963"/>
      <c r="DZ123" s="964"/>
    </row>
    <row r="124" spans="1:130" s="218" customFormat="1" ht="26.25" customHeight="1" thickBot="1" x14ac:dyDescent="0.25">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14.7</v>
      </c>
      <c r="BR124" s="1027"/>
      <c r="BS124" s="1027"/>
      <c r="BT124" s="1027"/>
      <c r="BU124" s="1027"/>
      <c r="BV124" s="1027">
        <v>0.5</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38</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145960</v>
      </c>
      <c r="AB128" s="1046"/>
      <c r="AC128" s="1046"/>
      <c r="AD128" s="1046"/>
      <c r="AE128" s="1047"/>
      <c r="AF128" s="1048">
        <v>157608</v>
      </c>
      <c r="AG128" s="1046"/>
      <c r="AH128" s="1046"/>
      <c r="AI128" s="1046"/>
      <c r="AJ128" s="1047"/>
      <c r="AK128" s="1048">
        <v>145926</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122</v>
      </c>
      <c r="BG128" s="1053"/>
      <c r="BH128" s="1053"/>
      <c r="BI128" s="1053"/>
      <c r="BJ128" s="1053"/>
      <c r="BK128" s="1053"/>
      <c r="BL128" s="1054"/>
      <c r="BM128" s="1052">
        <v>12.69</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v>1794</v>
      </c>
      <c r="DH128" s="1038"/>
      <c r="DI128" s="1038"/>
      <c r="DJ128" s="1038"/>
      <c r="DK128" s="1038"/>
      <c r="DL128" s="1038">
        <v>2635</v>
      </c>
      <c r="DM128" s="1038"/>
      <c r="DN128" s="1038"/>
      <c r="DO128" s="1038"/>
      <c r="DP128" s="1038"/>
      <c r="DQ128" s="1038">
        <v>1273</v>
      </c>
      <c r="DR128" s="1038"/>
      <c r="DS128" s="1038"/>
      <c r="DT128" s="1038"/>
      <c r="DU128" s="1038"/>
      <c r="DV128" s="1039">
        <v>0</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15783585</v>
      </c>
      <c r="AB129" s="959"/>
      <c r="AC129" s="959"/>
      <c r="AD129" s="959"/>
      <c r="AE129" s="960"/>
      <c r="AF129" s="961">
        <v>15823786</v>
      </c>
      <c r="AG129" s="959"/>
      <c r="AH129" s="959"/>
      <c r="AI129" s="959"/>
      <c r="AJ129" s="960"/>
      <c r="AK129" s="961">
        <v>16232182</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17.690000000000001</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3364525</v>
      </c>
      <c r="AB130" s="959"/>
      <c r="AC130" s="959"/>
      <c r="AD130" s="959"/>
      <c r="AE130" s="960"/>
      <c r="AF130" s="961">
        <v>3201293</v>
      </c>
      <c r="AG130" s="959"/>
      <c r="AH130" s="959"/>
      <c r="AI130" s="959"/>
      <c r="AJ130" s="960"/>
      <c r="AK130" s="961">
        <v>3187878</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7.7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12419060</v>
      </c>
      <c r="AB131" s="986"/>
      <c r="AC131" s="986"/>
      <c r="AD131" s="986"/>
      <c r="AE131" s="987"/>
      <c r="AF131" s="985">
        <v>12622493</v>
      </c>
      <c r="AG131" s="986"/>
      <c r="AH131" s="986"/>
      <c r="AI131" s="986"/>
      <c r="AJ131" s="987"/>
      <c r="AK131" s="985">
        <v>13044304</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7.3652836849999996</v>
      </c>
      <c r="AB132" s="1097"/>
      <c r="AC132" s="1097"/>
      <c r="AD132" s="1097"/>
      <c r="AE132" s="1098"/>
      <c r="AF132" s="1099">
        <v>7.6920863429999997</v>
      </c>
      <c r="AG132" s="1097"/>
      <c r="AH132" s="1097"/>
      <c r="AI132" s="1097"/>
      <c r="AJ132" s="1098"/>
      <c r="AK132" s="1099">
        <v>8.1555184199999999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7.8</v>
      </c>
      <c r="AB133" s="1080"/>
      <c r="AC133" s="1080"/>
      <c r="AD133" s="1080"/>
      <c r="AE133" s="1081"/>
      <c r="AF133" s="1079">
        <v>7.6</v>
      </c>
      <c r="AG133" s="1080"/>
      <c r="AH133" s="1080"/>
      <c r="AI133" s="1080"/>
      <c r="AJ133" s="1081"/>
      <c r="AK133" s="1079">
        <v>7.7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Y+MPGyepsCCpjoaNfs6AIyEBZRATG5bEKb6LQ2uwQBmD6Qxc9G4sOct4U1+ETOwZPJNmyysJZCRHfsWDjVQewQ==" saltValue="IV3GFp9w7p5VlndUJEwCk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L7" zoomScale="80" zoomScaleNormal="85" zoomScaleSheetLayoutView="80" workbookViewId="0">
      <selection activeCell="AX75" sqref="AX75"/>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477</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B32wwejb0g3l08b2qu33WEKUtO1deSgMb2JyUkYKY3A+VX1Ae9K989vZm4HvNYF1D+1IQKxhjJZEWH1ocVjslA==" saltValue="F4CKxiNSJa2YNXb3HGEYk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16"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7kIXuLht0vLfdmlaCESn5XaoYn2qTuFAmhqmupZcSYBOVGmnHCGO9a+HD+ypjPxZREh5pWCO2yjIPdicVLATsw==" saltValue="RM4ifjrB15JiTjYHmyend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4"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4962285</v>
      </c>
      <c r="AP9" s="269">
        <v>191306</v>
      </c>
      <c r="AQ9" s="270">
        <v>117270</v>
      </c>
      <c r="AR9" s="271">
        <v>63.1</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15658</v>
      </c>
      <c r="AP10" s="272">
        <v>604</v>
      </c>
      <c r="AQ10" s="273">
        <v>10490</v>
      </c>
      <c r="AR10" s="274">
        <v>-94.2</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t="s">
        <v>488</v>
      </c>
      <c r="AP11" s="272" t="s">
        <v>488</v>
      </c>
      <c r="AQ11" s="273">
        <v>1802</v>
      </c>
      <c r="AR11" s="274" t="s">
        <v>488</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489</v>
      </c>
      <c r="AL12" s="1117"/>
      <c r="AM12" s="1117"/>
      <c r="AN12" s="1118"/>
      <c r="AO12" s="272" t="s">
        <v>488</v>
      </c>
      <c r="AP12" s="272" t="s">
        <v>488</v>
      </c>
      <c r="AQ12" s="273">
        <v>3</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52809</v>
      </c>
      <c r="AP13" s="272">
        <v>2036</v>
      </c>
      <c r="AQ13" s="273">
        <v>4482</v>
      </c>
      <c r="AR13" s="274">
        <v>-54.6</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34438</v>
      </c>
      <c r="AP14" s="272">
        <v>1328</v>
      </c>
      <c r="AQ14" s="273">
        <v>2749</v>
      </c>
      <c r="AR14" s="274">
        <v>-51.7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-181357</v>
      </c>
      <c r="AP15" s="272">
        <v>-6992</v>
      </c>
      <c r="AQ15" s="273">
        <v>-7399</v>
      </c>
      <c r="AR15" s="274">
        <v>-5.5</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4883833</v>
      </c>
      <c r="AP16" s="272">
        <v>188281</v>
      </c>
      <c r="AQ16" s="273">
        <v>129397</v>
      </c>
      <c r="AR16" s="274">
        <v>45.5</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18.62</v>
      </c>
      <c r="AP21" s="286">
        <v>11.07</v>
      </c>
      <c r="AQ21" s="287">
        <v>7.55</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97.9</v>
      </c>
      <c r="AP22" s="291">
        <v>97.2</v>
      </c>
      <c r="AQ22" s="292">
        <v>0.7</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3240500</v>
      </c>
      <c r="AP32" s="300">
        <v>124928</v>
      </c>
      <c r="AQ32" s="301">
        <v>74841</v>
      </c>
      <c r="AR32" s="302">
        <v>66.900000000000006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488</v>
      </c>
      <c r="AP33" s="300" t="s">
        <v>488</v>
      </c>
      <c r="AQ33" s="301" t="s">
        <v>488</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488</v>
      </c>
      <c r="AP34" s="300" t="s">
        <v>488</v>
      </c>
      <c r="AQ34" s="301">
        <v>1</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1156521</v>
      </c>
      <c r="AP35" s="300">
        <v>44586</v>
      </c>
      <c r="AQ35" s="301">
        <v>16683</v>
      </c>
      <c r="AR35" s="302">
        <v>167.3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t="s">
        <v>488</v>
      </c>
      <c r="AP36" s="300" t="s">
        <v>488</v>
      </c>
      <c r="AQ36" s="301">
        <v>2411</v>
      </c>
      <c r="AR36" s="302" t="s">
        <v>488</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t="s">
        <v>488</v>
      </c>
      <c r="AP37" s="300" t="s">
        <v>488</v>
      </c>
      <c r="AQ37" s="301">
        <v>548</v>
      </c>
      <c r="AR37" s="302" t="s">
        <v>488</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v>614</v>
      </c>
      <c r="AP38" s="303">
        <v>24</v>
      </c>
      <c r="AQ38" s="304">
        <v>7</v>
      </c>
      <c r="AR38" s="292">
        <v>242.9</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-145926</v>
      </c>
      <c r="AP39" s="300">
        <v>-5626</v>
      </c>
      <c r="AQ39" s="301">
        <v>-3756</v>
      </c>
      <c r="AR39" s="302">
        <v>49.8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-3187878</v>
      </c>
      <c r="AP40" s="300">
        <v>-122899</v>
      </c>
      <c r="AQ40" s="301">
        <v>-63247</v>
      </c>
      <c r="AR40" s="302">
        <v>94.3</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1063831</v>
      </c>
      <c r="AP41" s="300">
        <v>41013</v>
      </c>
      <c r="AQ41" s="301">
        <v>27488</v>
      </c>
      <c r="AR41" s="302">
        <v>49.2</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4402124</v>
      </c>
      <c r="AN51" s="322">
        <v>155026</v>
      </c>
      <c r="AO51" s="323">
        <v>54.8</v>
      </c>
      <c r="AP51" s="324">
        <v>92632</v>
      </c>
      <c r="AQ51" s="325">
        <v>-1.5</v>
      </c>
      <c r="AR51" s="326">
        <v>56.3</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2803634</v>
      </c>
      <c r="AN52" s="330">
        <v>98733</v>
      </c>
      <c r="AO52" s="331">
        <v>59.3</v>
      </c>
      <c r="AP52" s="332">
        <v>47978</v>
      </c>
      <c r="AQ52" s="333">
        <v>-2</v>
      </c>
      <c r="AR52" s="334">
        <v>61.3</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2777760</v>
      </c>
      <c r="AN53" s="322">
        <v>99801</v>
      </c>
      <c r="AO53" s="323">
        <v>-35.6</v>
      </c>
      <c r="AP53" s="324">
        <v>96469</v>
      </c>
      <c r="AQ53" s="325">
        <v>4.0999999999999996</v>
      </c>
      <c r="AR53" s="326">
        <v>-39.700000000000003</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2076436</v>
      </c>
      <c r="AN54" s="330">
        <v>74603</v>
      </c>
      <c r="AO54" s="331">
        <v>-24.4</v>
      </c>
      <c r="AP54" s="332">
        <v>49775</v>
      </c>
      <c r="AQ54" s="333">
        <v>3.7</v>
      </c>
      <c r="AR54" s="334">
        <v>-28.1</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3856739</v>
      </c>
      <c r="AN55" s="322">
        <v>141563</v>
      </c>
      <c r="AO55" s="323">
        <v>41.8</v>
      </c>
      <c r="AP55" s="324">
        <v>85743</v>
      </c>
      <c r="AQ55" s="325">
        <v>-11.1</v>
      </c>
      <c r="AR55" s="326">
        <v>52.9</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2741925</v>
      </c>
      <c r="AN56" s="330">
        <v>100643</v>
      </c>
      <c r="AO56" s="331">
        <v>34.9</v>
      </c>
      <c r="AP56" s="332">
        <v>45231</v>
      </c>
      <c r="AQ56" s="333">
        <v>-9.1</v>
      </c>
      <c r="AR56" s="334">
        <v>44</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4320935</v>
      </c>
      <c r="AN57" s="322">
        <v>162094</v>
      </c>
      <c r="AO57" s="323">
        <v>14.5</v>
      </c>
      <c r="AP57" s="324">
        <v>92509</v>
      </c>
      <c r="AQ57" s="325">
        <v>7.9</v>
      </c>
      <c r="AR57" s="326">
        <v>6.6</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3592842</v>
      </c>
      <c r="AN58" s="330">
        <v>134780</v>
      </c>
      <c r="AO58" s="331">
        <v>33.9</v>
      </c>
      <c r="AP58" s="332">
        <v>52274</v>
      </c>
      <c r="AQ58" s="333">
        <v>15.6</v>
      </c>
      <c r="AR58" s="334">
        <v>18.3</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3745558</v>
      </c>
      <c r="AN59" s="322">
        <v>144399</v>
      </c>
      <c r="AO59" s="323">
        <v>-10.9</v>
      </c>
      <c r="AP59" s="324">
        <v>98544</v>
      </c>
      <c r="AQ59" s="325">
        <v>6.5</v>
      </c>
      <c r="AR59" s="326">
        <v>-17.399999999999999</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3022585</v>
      </c>
      <c r="AN60" s="330">
        <v>116527</v>
      </c>
      <c r="AO60" s="331">
        <v>-13.5</v>
      </c>
      <c r="AP60" s="332">
        <v>55816</v>
      </c>
      <c r="AQ60" s="333">
        <v>6.8</v>
      </c>
      <c r="AR60" s="334">
        <v>-20.3</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3820623</v>
      </c>
      <c r="AN61" s="337">
        <v>140577</v>
      </c>
      <c r="AO61" s="338">
        <v>12.9</v>
      </c>
      <c r="AP61" s="339">
        <v>93179</v>
      </c>
      <c r="AQ61" s="340">
        <v>1.2</v>
      </c>
      <c r="AR61" s="326">
        <v>11.7</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2847484</v>
      </c>
      <c r="AN62" s="330">
        <v>105057</v>
      </c>
      <c r="AO62" s="331">
        <v>18</v>
      </c>
      <c r="AP62" s="332">
        <v>50215</v>
      </c>
      <c r="AQ62" s="333">
        <v>3</v>
      </c>
      <c r="AR62" s="334">
        <v>15</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tc+CTHiGKFiaV4qjyGwnpbLX0QP5on5gOje44CYQ0iXsoPgsuSHB5wYQX5XUJrjR+Dd7WcG8FAYuuj2kb9e+JA==" saltValue="/AjjhPRO0+O8s53pHajGD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4" zoomScale="80" zoomScaleNormal="80" zoomScaleSheetLayoutView="55" workbookViewId="0">
      <selection activeCell="D111" sqref="D111"/>
    </sheetView>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477</v>
      </c>
    </row>
    <row r="120" spans="125:125" ht="13.5" hidden="1" customHeight="1" x14ac:dyDescent="0.2"/>
    <row r="121" spans="125:125" ht="13.5" hidden="1" customHeight="1" x14ac:dyDescent="0.2">
      <c r="DU121" s="247"/>
    </row>
  </sheetData>
  <sheetProtection algorithmName="SHA-512" hashValue="9czXqGaTX5i/+kZNyQnXCEf9gn6pRaxJFri6925i3Hh3b0Re6RI2b/nMLSRZvWb/kdNdoBmjAuYlOlX1ijYqXg==" saltValue="cQHUyyBMwN5iX8kUpimMP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56" zoomScale="80" zoomScaleNormal="80" zoomScaleSheetLayoutView="55" workbookViewId="0">
      <selection activeCell="CN89" sqref="CN89"/>
    </sheetView>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477</v>
      </c>
    </row>
  </sheetData>
  <sheetProtection algorithmName="SHA-512" hashValue="RqTd8eMQVnv5xlKzrMRkKf8KFKaj5gEAk3VxV1grF/Y32f8Kvo5HSdvOWwCmK925HCEkBslHg6v7efLw26NtFA==" saltValue="vFoCM8qzPpcLD9xvdZp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90" zoomScaleNormal="90" zoomScaleSheetLayoutView="100" workbookViewId="0">
      <selection activeCell="J49" sqref="J49"/>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34.72</v>
      </c>
      <c r="G47" s="12">
        <v>33.68</v>
      </c>
      <c r="H47" s="12">
        <v>33.32</v>
      </c>
      <c r="I47" s="12">
        <v>33.94</v>
      </c>
      <c r="J47" s="13">
        <v>38.01</v>
      </c>
    </row>
    <row r="48" spans="2:10" ht="57.75" customHeight="1" x14ac:dyDescent="0.2">
      <c r="B48" s="14"/>
      <c r="C48" s="1141" t="s">
        <v>4</v>
      </c>
      <c r="D48" s="1141"/>
      <c r="E48" s="1142"/>
      <c r="F48" s="15">
        <v>9.92</v>
      </c>
      <c r="G48" s="16">
        <v>9.7200000000000006</v>
      </c>
      <c r="H48" s="16">
        <v>9.49</v>
      </c>
      <c r="I48" s="16">
        <v>8.8699999999999992</v>
      </c>
      <c r="J48" s="17">
        <v>8.3699999999999992</v>
      </c>
    </row>
    <row r="49" spans="2:10" ht="57.75" customHeight="1" thickBot="1" x14ac:dyDescent="0.25">
      <c r="B49" s="18"/>
      <c r="C49" s="1143" t="s">
        <v>5</v>
      </c>
      <c r="D49" s="1143"/>
      <c r="E49" s="1144"/>
      <c r="F49" s="19" t="s">
        <v>532</v>
      </c>
      <c r="G49" s="20" t="s">
        <v>533</v>
      </c>
      <c r="H49" s="20" t="s">
        <v>534</v>
      </c>
      <c r="I49" s="20" t="s">
        <v>535</v>
      </c>
      <c r="J49" s="21">
        <v>5</v>
      </c>
    </row>
    <row r="50" spans="2:10" ht="13.2" x14ac:dyDescent="0.2"/>
  </sheetData>
  <sheetProtection algorithmName="SHA-512" hashValue="4r/mAaYmTD9s93G8Ocxp4RS9fi6AKB7nAdhSX+CAngNKCoAD+/6OX8d4RWdW4vwnbz5K6+Kq6JVMULXrQQO5xQ==" saltValue="PrJjLx2/8Kt9Jfi/1+VE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2026-03-09T05:01:24Z</cp:lastPrinted>
  <dcterms:created xsi:type="dcterms:W3CDTF">2026-02-23T08:23:28Z</dcterms:created>
  <dcterms:modified xsi:type="dcterms:W3CDTF">2026-03-13T05:15:53Z</dcterms:modified>
  <cp:category/>
</cp:coreProperties>
</file>