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iimi-fs.niimi.local\niimi-fs\0520_財政課\07-2_財政状況資料集(3･9月)※決統・健全化・公会計の分析公表\R06年度\★R080917期限★令和6年度財政状況資料集の作成について（2回目・地方公会計関係）\"/>
    </mc:Choice>
  </mc:AlternateContent>
  <bookViews>
    <workbookView xWindow="0" yWindow="0" windowWidth="28800" windowHeight="13845" tabRatio="927" firstSheet="9"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32" i="12" l="1"/>
  <c r="AA32" i="12"/>
  <c r="V32" i="12"/>
  <c r="Q32" i="12"/>
  <c r="Q33" i="12"/>
  <c r="AK28" i="12"/>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<sst xmlns="http://schemas.openxmlformats.org/spreadsheetml/2006/main" count="1136" uniqueCount="584">
  <si>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</si>
  <si>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</si>
  <si>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</si>
  <si>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</si>
  <si>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</si>
  <si>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</si>
  <si>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</si>
  <si>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</si>
  <si>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</si>
  <si>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</si>
  <si>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</si>
  <si>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</si>
  <si>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</si>
  <si>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</si>
  <si>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</si>
  <si>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</si>
  <si>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</si>
  <si>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</si>
  <si>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</si>
  <si>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</si>
  <si>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</si>
  <si>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</si>
  <si>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</si>
  <si>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</si>
  <si>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</si>
  <si>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</si>
  <si>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</si>
  <si>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</si>
  <si>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</si>
  <si>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</si>
  <si>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</si>
  <si>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</si>
  <si>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</si>
  <si>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</si>
  <si>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</si>
  <si>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</si>
  <si>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</si>
  <si>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</si>
  <si>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</si>
  <si>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</si>
  <si>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</si>
  <si>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</si>
  <si>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</si>
  <si>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</si>
  <si>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</si>
  <si>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</si>
  <si>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</si>
  <si>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</si>
  <si>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</si>
  <si>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</si>
  <si>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</si>
  <si>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</si>
  <si>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</si>
  <si>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</si>
  <si>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</si>
  <si>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</si>
  <si>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</si>
  <si>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</si>
  <si>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</si>
  <si>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</si>
  <si>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</si>
  <si>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</si>
  <si>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</si>
  <si>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</si>
  <si>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</si>
  <si>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</si>
  <si>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</si>
  <si>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</si>
  <si>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</si>
  <si>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</si>
  <si>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</si>
  <si>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</si>
  <si>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</si>
  <si>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</si>
  <si>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</si>
  <si>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</si>
  <si>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</si>
  <si>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</si>
  <si>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</si>
  <si>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</si>
  <si>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</si>
  <si>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</si>
  <si>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</si>
  <si>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</si>
  <si>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</si>
  <si>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</si>
  <si>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</si>
  <si>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</si>
  <si>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</si>
  <si>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</si>
  <si>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</si>
  <si>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</si>
  <si>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</si>
  <si>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</si>
  <si>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新見市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</si>
  <si>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</si>
  <si>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</si>
  <si>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</si>
  <si>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</si>
  <si>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</si>
  <si>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</si>
  <si>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</si>
  <si>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</si>
  <si>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</si>
  <si>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</si>
  <si>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</si>
  <si>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</si>
  <si>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</si>
  <si>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</si>
  <si>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</si>
  <si>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</si>
  <si>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</si>
  <si>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</si>
  <si>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</si>
  <si>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</si>
  <si>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</si>
  <si>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</si>
  <si>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</si>
  <si>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</si>
  <si>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</si>
  <si>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</si>
  <si>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</si>
  <si>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</si>
  <si>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</si>
  <si>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</si>
  <si>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</si>
  <si>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</si>
  <si>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</si>
  <si>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</si>
  <si>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</si>
  <si>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</si>
  <si>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</si>
  <si>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</si>
  <si>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</si>
  <si>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</si>
  <si>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</si>
  <si>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</si>
  <si>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</si>
  <si>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</si>
  <si>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</si>
  <si>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</si>
  <si>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-2.7</t>
    <phoneticPr fontId="5"/>
  </si>
  <si>
    <t>基準財政需要額</t>
    <phoneticPr fontId="25"/>
  </si>
  <si>
    <t>うち日本人(％)</t>
    <phoneticPr fontId="5"/>
  </si>
  <si>
    <t>-2.9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</si>
  <si>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</si>
  <si>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</si>
  <si>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</si>
  <si>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</si>
  <si>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</si>
  <si>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</si>
  <si>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</si>
  <si>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</si>
  <si>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</si>
  <si>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</si>
  <si>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</si>
  <si>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</si>
  <si>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</si>
  <si>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</si>
  <si>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</si>
  <si>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</si>
  <si>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</si>
  <si>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</si>
  <si>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</si>
  <si>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</si>
  <si>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</si>
  <si>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</si>
  <si>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</si>
  <si>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</si>
  <si>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</si>
  <si>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</si>
  <si>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</si>
  <si>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</si>
  <si>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</si>
  <si>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</si>
  <si>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</si>
  <si>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</si>
  <si>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</si>
  <si>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</si>
  <si>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</si>
  <si>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</si>
  <si>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</si>
  <si>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</si>
  <si>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</si>
  <si>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</si>
  <si>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</si>
  <si>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</si>
  <si>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</si>
  <si>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</si>
  <si>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</si>
  <si>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</si>
  <si>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</si>
  <si>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</si>
  <si>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</si>
  <si>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</si>
  <si>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</si>
  <si>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</si>
  <si>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</si>
  <si>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</si>
  <si>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</si>
  <si>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</si>
  <si>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</si>
  <si>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</si>
  <si>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岡山県新見市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</si>
  <si>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</si>
  <si>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</si>
  <si>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</si>
  <si>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</si>
  <si>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</si>
  <si>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</si>
  <si>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</si>
  <si>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</si>
  <si>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</si>
  <si>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</si>
  <si>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</si>
  <si>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</si>
  <si>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</si>
  <si>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</si>
  <si>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</si>
  <si>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</si>
  <si>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</si>
  <si>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</si>
  <si>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</si>
  <si>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</si>
  <si>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</si>
  <si>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</si>
  <si>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</si>
  <si>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</si>
  <si>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</si>
  <si>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</si>
  <si>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</si>
  <si>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</si>
  <si>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</si>
  <si>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</si>
  <si>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</si>
  <si>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</si>
  <si>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</si>
  <si>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</si>
  <si>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</si>
  <si>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</si>
  <si>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</si>
  <si>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</si>
  <si>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</si>
  <si>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</si>
  <si>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</si>
  <si>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</si>
  <si>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</si>
  <si>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</si>
  <si>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</si>
  <si>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</si>
  <si>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</si>
  <si>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</si>
  <si>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</si>
  <si>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</si>
  <si>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</si>
  <si>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</si>
  <si>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</si>
  <si>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</si>
  <si>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</si>
  <si>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</si>
  <si>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</si>
  <si>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</si>
  <si>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</si>
  <si>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</si>
  <si>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</si>
  <si>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</si>
  <si>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</si>
  <si>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</si>
  <si>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</si>
  <si>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</si>
  <si>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</si>
  <si>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</si>
  <si>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</si>
  <si>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</si>
  <si>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</si>
  <si>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</si>
  <si>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</si>
  <si>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</si>
  <si>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</si>
  <si>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</si>
  <si>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</si>
  <si>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</si>
  <si>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</si>
  <si>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</si>
  <si>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</si>
  <si>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</si>
  <si>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</si>
  <si>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</si>
  <si>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</si>
  <si>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</si>
  <si>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</si>
  <si>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</si>
  <si>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</si>
  <si>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</si>
  <si>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</si>
  <si>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</si>
  <si>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</si>
  <si>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</si>
  <si>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</si>
  <si>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</si>
  <si>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</si>
  <si>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</si>
  <si>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</si>
  <si>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</si>
  <si>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</si>
  <si>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</si>
  <si>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</si>
  <si>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</si>
  <si>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</si>
  <si>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</si>
  <si>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</si>
  <si>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</si>
  <si>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</si>
  <si>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</si>
  <si>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</si>
  <si>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</si>
  <si>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</si>
  <si>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</si>
  <si>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</si>
  <si>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</si>
  <si>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</si>
  <si>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</si>
  <si>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</si>
  <si>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</si>
  <si>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</si>
  <si>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</si>
  <si>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</si>
  <si>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</si>
  <si>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</si>
  <si>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</si>
  <si>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</si>
  <si>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</si>
  <si>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</si>
  <si>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</si>
  <si>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</si>
  <si>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</si>
  <si>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</si>
  <si>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</si>
  <si>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</si>
  <si>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</si>
  <si>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</si>
  <si>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</si>
  <si>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</si>
  <si>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</si>
  <si>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</si>
  <si>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</si>
  <si>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</si>
  <si>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</si>
  <si>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</si>
  <si>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</si>
  <si>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</si>
  <si>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</si>
  <si>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</si>
  <si>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</si>
  <si>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岡山県新見市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</si>
  <si>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</si>
  <si>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</si>
  <si>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</si>
  <si>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</si>
  <si>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</si>
  <si>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</si>
  <si>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</si>
  <si>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</si>
  <si>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</si>
  <si>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</si>
  <si>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</si>
  <si>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</si>
  <si>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</si>
  <si>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</si>
  <si>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</si>
  <si>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</si>
  <si>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</si>
  <si>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</si>
  <si>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</si>
  <si>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</si>
  <si>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新見市診療所特別会計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</si>
  <si>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</si>
  <si>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</si>
  <si>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</si>
  <si>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</si>
  <si>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</si>
  <si>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</si>
  <si>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</si>
  <si>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</si>
  <si>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</si>
  <si>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</si>
  <si>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</si>
  <si>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</si>
  <si>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</si>
  <si>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新見市国民健康保険特別会計</t>
    <phoneticPr fontId="5"/>
  </si>
  <si>
    <t>新見市後期高齢者医療特別会計</t>
    <phoneticPr fontId="5"/>
  </si>
  <si>
    <t>新見市介護保険特別会計</t>
    <phoneticPr fontId="5"/>
  </si>
  <si>
    <t>新見市水道事業会計</t>
    <phoneticPr fontId="5"/>
  </si>
  <si>
    <t>法適用企業</t>
    <phoneticPr fontId="5"/>
  </si>
  <si>
    <t>新見市下水道事業会計</t>
    <phoneticPr fontId="5"/>
  </si>
  <si>
    <t>新見市観光事業特別会計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</si>
  <si>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</si>
  <si>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</si>
  <si>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</si>
  <si>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</si>
  <si>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</si>
  <si>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</si>
  <si>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</si>
  <si>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</si>
  <si>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</si>
  <si>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</si>
  <si>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</si>
  <si>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</si>
  <si>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</si>
  <si>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</si>
  <si>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</si>
  <si>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</si>
  <si>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</si>
  <si>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</si>
  <si>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</si>
  <si>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</si>
  <si>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</si>
  <si>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</si>
  <si>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</si>
  <si>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</si>
  <si>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</si>
  <si>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</si>
  <si>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</si>
  <si>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</si>
  <si>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</si>
  <si>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</si>
  <si>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</si>
  <si>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</si>
  <si>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</si>
  <si>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</si>
  <si>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</si>
  <si>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</si>
  <si>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</si>
  <si>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</si>
  <si>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</si>
  <si>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</si>
  <si>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</si>
  <si>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</si>
  <si>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</si>
  <si>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</si>
  <si>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</si>
  <si>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</si>
  <si>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</si>
  <si>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</si>
  <si>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</si>
  <si>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</si>
  <si>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</si>
  <si>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</si>
  <si>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</si>
  <si>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</si>
  <si>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</si>
  <si>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</si>
  <si>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</si>
  <si>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</si>
  <si>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</si>
  <si>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</si>
  <si>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</si>
  <si>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</si>
  <si>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</si>
  <si>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</si>
  <si>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</si>
  <si>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</si>
  <si>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</si>
  <si>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</si>
  <si>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</si>
  <si>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</si>
  <si>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</si>
  <si>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</si>
  <si>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</si>
  <si>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</si>
  <si>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</si>
  <si>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</si>
  <si>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</si>
  <si>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</si>
  <si>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</si>
  <si>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</si>
  <si>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</si>
  <si>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</si>
  <si>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</si>
  <si>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</si>
  <si>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</si>
  <si>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</si>
  <si>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</si>
  <si>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</si>
  <si>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</si>
  <si>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</si>
  <si>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</si>
  <si>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</si>
  <si>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</si>
  <si>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</si>
  <si>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</si>
  <si>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</si>
  <si>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</si>
  <si>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</si>
  <si>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</si>
  <si>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</si>
  <si>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</si>
  <si>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</si>
  <si>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</si>
  <si>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</si>
  <si>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</si>
  <si>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</si>
  <si>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</si>
  <si>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</si>
  <si>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</si>
  <si>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</si>
  <si>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</si>
  <si>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</si>
  <si>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</si>
  <si>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</si>
  <si>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</si>
  <si>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</si>
  <si>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</si>
  <si>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</si>
  <si>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</si>
  <si>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</si>
  <si>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</si>
  <si>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</si>
  <si>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</si>
  <si>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</si>
  <si>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</si>
  <si>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</si>
  <si>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</si>
  <si>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</si>
  <si>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</si>
  <si>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</si>
  <si>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</si>
  <si>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</si>
  <si>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</si>
  <si>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</si>
  <si>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</si>
  <si>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</si>
  <si>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1.04</t>
  </si>
  <si>
    <t>▲ 0.23</t>
  </si>
  <si>
    <t>▲ 0.94</t>
  </si>
  <si>
    <t>▲ 0.03</t>
  </si>
  <si>
    <t>一般会計</t>
  </si>
  <si>
    <t>新見市水道事業会計</t>
  </si>
  <si>
    <t>新見市下水道事業会計</t>
  </si>
  <si>
    <t>新見市介護保険特別会計</t>
  </si>
  <si>
    <t>新見市国民健康保険特別会計</t>
  </si>
  <si>
    <t>新見市観光事業特別会計</t>
  </si>
  <si>
    <t>新見市診療所特別会計</t>
  </si>
  <si>
    <t>新見市後期高齢者医療特別会計</t>
  </si>
  <si>
    <t>その他会計（赤字）</t>
  </si>
  <si>
    <t>その他会計（黒字）</t>
  </si>
  <si>
    <t>R02</t>
    <phoneticPr fontId="5"/>
  </si>
  <si>
    <t>R03</t>
    <phoneticPr fontId="5"/>
  </si>
  <si>
    <t>R04</t>
    <phoneticPr fontId="5"/>
  </si>
  <si>
    <t>R05</t>
    <phoneticPr fontId="5"/>
  </si>
  <si>
    <t>R06</t>
    <phoneticPr fontId="5"/>
  </si>
  <si>
    <t>－</t>
  </si>
  <si>
    <t>－</t>
    <phoneticPr fontId="2"/>
  </si>
  <si>
    <t>岡山県後期高齢者医療広域連合一般会計</t>
  </si>
  <si>
    <t>岡山県後期高齢者医療広域連合特別会計</t>
  </si>
  <si>
    <t>岡山県市町村総合事務組合一般会計</t>
  </si>
  <si>
    <t>岡山県市町村総合事務組合貸付金特別会計</t>
  </si>
  <si>
    <t>岡山県市町村総合事務組合拠出金事業特別会計</t>
  </si>
  <si>
    <t>岡山県市町村税整理組合</t>
  </si>
  <si>
    <t>－</t>
    <phoneticPr fontId="38"/>
  </si>
  <si>
    <t>-</t>
    <phoneticPr fontId="38"/>
  </si>
  <si>
    <t>井倉洞</t>
    <rPh sb="0" eb="2">
      <t>イクラ</t>
    </rPh>
    <rPh sb="2" eb="3">
      <t>ドウ</t>
    </rPh>
    <phoneticPr fontId="38"/>
  </si>
  <si>
    <t>草間自然休養村</t>
    <rPh sb="0" eb="2">
      <t>クサマ</t>
    </rPh>
    <rPh sb="2" eb="4">
      <t>シゼン</t>
    </rPh>
    <rPh sb="4" eb="6">
      <t>キュウヨウ</t>
    </rPh>
    <rPh sb="6" eb="7">
      <t>ムラ</t>
    </rPh>
    <phoneticPr fontId="38"/>
  </si>
  <si>
    <t>新見市土地開発公社</t>
    <rPh sb="0" eb="3">
      <t>ニイミシ</t>
    </rPh>
    <rPh sb="3" eb="5">
      <t>トチ</t>
    </rPh>
    <rPh sb="5" eb="7">
      <t>カイハツ</t>
    </rPh>
    <rPh sb="7" eb="9">
      <t>コウシャ</t>
    </rPh>
    <phoneticPr fontId="38"/>
  </si>
  <si>
    <t>新見美術振興財団</t>
    <rPh sb="0" eb="2">
      <t>ニイミ</t>
    </rPh>
    <rPh sb="2" eb="4">
      <t>ビジュツ</t>
    </rPh>
    <rPh sb="4" eb="6">
      <t>シンコウ</t>
    </rPh>
    <rPh sb="6" eb="8">
      <t>ザイダン</t>
    </rPh>
    <phoneticPr fontId="38"/>
  </si>
  <si>
    <t>公立大学法人新見公立大学</t>
    <rPh sb="0" eb="2">
      <t>コウリツ</t>
    </rPh>
    <rPh sb="2" eb="4">
      <t>ダイガク</t>
    </rPh>
    <rPh sb="4" eb="6">
      <t>ホウジン</t>
    </rPh>
    <rPh sb="6" eb="8">
      <t>ニイミ</t>
    </rPh>
    <rPh sb="8" eb="10">
      <t>コウリツ</t>
    </rPh>
    <rPh sb="10" eb="12">
      <t>ダイガク</t>
    </rPh>
    <phoneticPr fontId="38"/>
  </si>
  <si>
    <t>岡山県信用保証協会</t>
    <rPh sb="0" eb="1">
      <t>オカ</t>
    </rPh>
    <rPh sb="1" eb="3">
      <t>ヤマケン</t>
    </rPh>
    <rPh sb="3" eb="5">
      <t>シンヨウ</t>
    </rPh>
    <rPh sb="5" eb="7">
      <t>ホショウ</t>
    </rPh>
    <rPh sb="7" eb="9">
      <t>キョウカイ</t>
    </rPh>
    <phoneticPr fontId="38"/>
  </si>
  <si>
    <t>公共施設等整備基金</t>
  </si>
  <si>
    <t>地域づくり振興基金</t>
  </si>
  <si>
    <t>ふるさとにいみ応援基金</t>
  </si>
  <si>
    <t>かしのき基金</t>
    <phoneticPr fontId="2"/>
  </si>
  <si>
    <t>２０２４かしのき基金</t>
    <phoneticPr fontId="2"/>
  </si>
  <si>
    <t>〇</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</si>
  <si>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</si>
  <si>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</si>
  <si>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</si>
  <si>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</si>
  <si>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</si>
  <si>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</si>
  <si>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</si>
  <si>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</si>
  <si>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</si>
  <si>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平成３０年度及び令和元年度に大規模災害が発生し、一時的に基金を取り崩したことにより将来負担比率が増加傾向にあったが、令和２年度以降は災害対応が落ち着き、地方債残高も減少したことにより数値が大きく改善された。一方で、有形固定資産減価償却率は類似団体よりも高く上昇傾向にあるが、これは広大な市域を網羅する道路の有形固定資産減価償却率が９０％以上になっていることが主な要因であり、今後も公共施設等総合管理計画に基づき、予防保全への転換や長寿命化の推進に取り組んでいく。</t>
    <phoneticPr fontId="5"/>
  </si>
  <si>
    <t xml:space="preserve"> 平成３０年度及び令和元年度に大規模災害が発生し、一時的に基金を取り崩したことにより将来負担比率、実質公債費比率ともに数値が増加傾向にあったが、令和２年度以降は災害対応が落ち着き、地方債残高も減少したことにより数値が大きく改善された。今後も計画的な地方債の繰上償還などにより、将来負担比率、実質公債費比率の改善に取り組んで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</si>
</sst>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51"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F820-41E6-87EA-8C649703A44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155026</c:v>
                </c:pt>
                <c:pt idx="1">
                  <c:v>99801</c:v>
                </c:pt>
                <c:pt idx="2">
                  <c:v>141563</c:v>
                </c:pt>
                <c:pt idx="3">
                  <c:v>162094</c:v>
                </c:pt>
                <c:pt idx="4">
                  <c:v>144399</c:v>
                </c:pt>
              </c:numCache>
            </c:numRef>
          </c:val>
          <c:smooth val="0"/>
          <c:extLst>
            <c:ext xmlns:c16="http://schemas.microsoft.com/office/drawing/2014/chart" uri="{C3380CC4-5D6E-409C-BE32-E72D297353CC}">
              <c16:uniqueId val="{00000001-F820-41E6-87EA-8C649703A44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9.92</c:v>
                </c:pt>
                <c:pt idx="1">
                  <c:v>9.7200000000000006</c:v>
                </c:pt>
                <c:pt idx="2">
                  <c:v>9.49</c:v>
                </c:pt>
                <c:pt idx="3">
                  <c:v>8.8699999999999992</c:v>
                </c:pt>
                <c:pt idx="4">
                  <c:v>8.3699999999999992</c:v>
                </c:pt>
              </c:numCache>
            </c:numRef>
          </c:val>
          <c:extLst>
            <c:ext xmlns:c16="http://schemas.microsoft.com/office/drawing/2014/chart" uri="{C3380CC4-5D6E-409C-BE32-E72D297353CC}">
              <c16:uniqueId val="{00000000-3637-4822-9099-0088F992C00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34.72</c:v>
                </c:pt>
                <c:pt idx="1">
                  <c:v>33.68</c:v>
                </c:pt>
                <c:pt idx="2">
                  <c:v>33.32</c:v>
                </c:pt>
                <c:pt idx="3">
                  <c:v>33.94</c:v>
                </c:pt>
                <c:pt idx="4">
                  <c:v>38.01</c:v>
                </c:pt>
              </c:numCache>
            </c:numRef>
          </c:val>
          <c:extLst>
            <c:ext xmlns:c16="http://schemas.microsoft.com/office/drawing/2014/chart" uri="{C3380CC4-5D6E-409C-BE32-E72D297353CC}">
              <c16:uniqueId val="{00000001-3637-4822-9099-0088F992C00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-1.04</c:v>
                </c:pt>
                <c:pt idx="1">
                  <c:v>-0.23</c:v>
                </c:pt>
                <c:pt idx="2">
                  <c:v>-0.94</c:v>
                </c:pt>
                <c:pt idx="3">
                  <c:v>-0.03</c:v>
                </c:pt>
                <c:pt idx="4">
                  <c:v>5</c:v>
                </c:pt>
              </c:numCache>
            </c:numRef>
          </c:val>
          <c:smooth val="0"/>
          <c:extLst>
            <c:ext xmlns:c16="http://schemas.microsoft.com/office/drawing/2014/chart" uri="{C3380CC4-5D6E-409C-BE32-E72D297353CC}">
              <c16:uniqueId val="{00000002-3637-4822-9099-0088F992C00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2E0-4576-A69A-212B881844C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2E0-4576-A69A-212B881844C9}"/>
            </c:ext>
          </c:extLst>
        </c:ser>
        <c:ser>
          <c:idx val="2"/>
          <c:order val="2"/>
          <c:tx>
            <c:strRef>
              <c:f>データシート!$A$29</c:f>
              <c:strCache>
                <c:ptCount val="1"/>
                <c:pt idx="0">
                  <c:v>新見市後期高齢者医療特別会計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0.02</c:v>
                </c:pt>
                <c:pt idx="8">
                  <c:v>#N/A</c:v>
                </c:pt>
                <c:pt idx="9">
                  <c:v>0.01</c:v>
                </c:pt>
              </c:numCache>
            </c:numRef>
          </c:val>
          <c:extLst>
            <c:ext xmlns:c16="http://schemas.microsoft.com/office/drawing/2014/chart" uri="{C3380CC4-5D6E-409C-BE32-E72D297353CC}">
              <c16:uniqueId val="{00000002-32E0-4576-A69A-212B881844C9}"/>
            </c:ext>
          </c:extLst>
        </c:ser>
        <c:ser>
          <c:idx val="3"/>
          <c:order val="3"/>
          <c:tx>
            <c:strRef>
              <c:f>データシート!$A$30</c:f>
              <c:strCache>
                <c:ptCount val="1"/>
                <c:pt idx="0">
                  <c:v>新見市診療所特別会計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0.04</c:v>
                </c:pt>
                <c:pt idx="2">
                  <c:v>#N/A</c:v>
                </c:pt>
                <c:pt idx="3">
                  <c:v>0.02</c:v>
                </c:pt>
                <c:pt idx="4">
                  <c:v>#N/A</c:v>
                </c:pt>
                <c:pt idx="5">
                  <c:v>0</c:v>
                </c:pt>
                <c:pt idx="6">
                  <c:v>#N/A</c:v>
                </c:pt>
                <c:pt idx="7">
                  <c:v>0.04</c:v>
                </c:pt>
                <c:pt idx="8">
                  <c:v>#N/A</c:v>
                </c:pt>
                <c:pt idx="9">
                  <c:v>0.04</c:v>
                </c:pt>
              </c:numCache>
            </c:numRef>
          </c:val>
          <c:extLst>
            <c:ext xmlns:c16="http://schemas.microsoft.com/office/drawing/2014/chart" uri="{C3380CC4-5D6E-409C-BE32-E72D297353CC}">
              <c16:uniqueId val="{00000003-32E0-4576-A69A-212B881844C9}"/>
            </c:ext>
          </c:extLst>
        </c:ser>
        <c:ser>
          <c:idx val="4"/>
          <c:order val="4"/>
          <c:tx>
            <c:strRef>
              <c:f>データシート!$A$31</c:f>
              <c:strCache>
                <c:ptCount val="1"/>
                <c:pt idx="0">
                  <c:v>新見市観光事業特別会計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0.08</c:v>
                </c:pt>
                <c:pt idx="2">
                  <c:v>#N/A</c:v>
                </c:pt>
                <c:pt idx="3">
                  <c:v>0.04</c:v>
                </c:pt>
                <c:pt idx="4">
                  <c:v>#N/A</c:v>
                </c:pt>
                <c:pt idx="5">
                  <c:v>0.09</c:v>
                </c:pt>
                <c:pt idx="6">
                  <c:v>#N/A</c:v>
                </c:pt>
                <c:pt idx="7">
                  <c:v>0.06</c:v>
                </c:pt>
                <c:pt idx="8">
                  <c:v>#N/A</c:v>
                </c:pt>
                <c:pt idx="9">
                  <c:v>0.05</c:v>
                </c:pt>
              </c:numCache>
            </c:numRef>
          </c:val>
          <c:extLst>
            <c:ext xmlns:c16="http://schemas.microsoft.com/office/drawing/2014/chart" uri="{C3380CC4-5D6E-409C-BE32-E72D297353CC}">
              <c16:uniqueId val="{00000004-32E0-4576-A69A-212B881844C9}"/>
            </c:ext>
          </c:extLst>
        </c:ser>
        <c:ser>
          <c:idx val="5"/>
          <c:order val="5"/>
          <c:tx>
            <c:strRef>
              <c:f>データシート!$A$32</c:f>
              <c:strCache>
                <c:ptCount val="1"/>
                <c:pt idx="0">
                  <c:v>新見市国民健康保険特別会計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0.42</c:v>
                </c:pt>
                <c:pt idx="2">
                  <c:v>#N/A</c:v>
                </c:pt>
                <c:pt idx="3">
                  <c:v>0.46</c:v>
                </c:pt>
                <c:pt idx="4">
                  <c:v>#N/A</c:v>
                </c:pt>
                <c:pt idx="5">
                  <c:v>0.39</c:v>
                </c:pt>
                <c:pt idx="6">
                  <c:v>#N/A</c:v>
                </c:pt>
                <c:pt idx="7">
                  <c:v>0.3</c:v>
                </c:pt>
                <c:pt idx="8">
                  <c:v>#N/A</c:v>
                </c:pt>
                <c:pt idx="9">
                  <c:v>0.41</c:v>
                </c:pt>
              </c:numCache>
            </c:numRef>
          </c:val>
          <c:extLst>
            <c:ext xmlns:c16="http://schemas.microsoft.com/office/drawing/2014/chart" uri="{C3380CC4-5D6E-409C-BE32-E72D297353CC}">
              <c16:uniqueId val="{00000005-32E0-4576-A69A-212B881844C9}"/>
            </c:ext>
          </c:extLst>
        </c:ser>
        <c:ser>
          <c:idx val="6"/>
          <c:order val="6"/>
          <c:tx>
            <c:strRef>
              <c:f>データシート!$A$33</c:f>
              <c:strCache>
                <c:ptCount val="1"/>
                <c:pt idx="0">
                  <c:v>新見市介護保険特別会計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1.26</c:v>
                </c:pt>
                <c:pt idx="2">
                  <c:v>#N/A</c:v>
                </c:pt>
                <c:pt idx="3">
                  <c:v>1.76</c:v>
                </c:pt>
                <c:pt idx="4">
                  <c:v>#N/A</c:v>
                </c:pt>
                <c:pt idx="5">
                  <c:v>1.95</c:v>
                </c:pt>
                <c:pt idx="6">
                  <c:v>#N/A</c:v>
                </c:pt>
                <c:pt idx="7">
                  <c:v>1.77</c:v>
                </c:pt>
                <c:pt idx="8">
                  <c:v>#N/A</c:v>
                </c:pt>
                <c:pt idx="9">
                  <c:v>1.64</c:v>
                </c:pt>
              </c:numCache>
            </c:numRef>
          </c:val>
          <c:extLst>
            <c:ext xmlns:c16="http://schemas.microsoft.com/office/drawing/2014/chart" uri="{C3380CC4-5D6E-409C-BE32-E72D297353CC}">
              <c16:uniqueId val="{00000006-32E0-4576-A69A-212B881844C9}"/>
            </c:ext>
          </c:extLst>
        </c:ser>
        <c:ser>
          <c:idx val="7"/>
          <c:order val="7"/>
          <c:tx>
            <c:strRef>
              <c:f>データシート!$A$34</c:f>
              <c:strCache>
                <c:ptCount val="1"/>
                <c:pt idx="0">
                  <c:v>新見市下水道事業会計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0.35</c:v>
                </c:pt>
                <c:pt idx="2">
                  <c:v>#N/A</c:v>
                </c:pt>
                <c:pt idx="3">
                  <c:v>0.49</c:v>
                </c:pt>
                <c:pt idx="4">
                  <c:v>#N/A</c:v>
                </c:pt>
                <c:pt idx="5">
                  <c:v>1.08</c:v>
                </c:pt>
                <c:pt idx="6">
                  <c:v>#N/A</c:v>
                </c:pt>
                <c:pt idx="7">
                  <c:v>1.74</c:v>
                </c:pt>
                <c:pt idx="8">
                  <c:v>#N/A</c:v>
                </c:pt>
                <c:pt idx="9">
                  <c:v>1.74</c:v>
                </c:pt>
              </c:numCache>
            </c:numRef>
          </c:val>
          <c:extLst>
            <c:ext xmlns:c16="http://schemas.microsoft.com/office/drawing/2014/chart" uri="{C3380CC4-5D6E-409C-BE32-E72D297353CC}">
              <c16:uniqueId val="{00000007-32E0-4576-A69A-212B881844C9}"/>
            </c:ext>
          </c:extLst>
        </c:ser>
        <c:ser>
          <c:idx val="8"/>
          <c:order val="8"/>
          <c:tx>
            <c:strRef>
              <c:f>データシート!$A$35</c:f>
              <c:strCache>
                <c:ptCount val="1"/>
                <c:pt idx="0">
                  <c:v>新見市水道事業会計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7.15</c:v>
                </c:pt>
                <c:pt idx="2">
                  <c:v>#N/A</c:v>
                </c:pt>
                <c:pt idx="3">
                  <c:v>7.02</c:v>
                </c:pt>
                <c:pt idx="4">
                  <c:v>#N/A</c:v>
                </c:pt>
                <c:pt idx="5">
                  <c:v>7.5</c:v>
                </c:pt>
                <c:pt idx="6">
                  <c:v>#N/A</c:v>
                </c:pt>
                <c:pt idx="7">
                  <c:v>7.03</c:v>
                </c:pt>
                <c:pt idx="8">
                  <c:v>#N/A</c:v>
                </c:pt>
                <c:pt idx="9">
                  <c:v>7.14</c:v>
                </c:pt>
              </c:numCache>
            </c:numRef>
          </c:val>
          <c:extLst>
            <c:ext xmlns:c16="http://schemas.microsoft.com/office/drawing/2014/chart" uri="{C3380CC4-5D6E-409C-BE32-E72D297353CC}">
              <c16:uniqueId val="{00000008-32E0-4576-A69A-212B881844C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9.8699999999999992</c:v>
                </c:pt>
                <c:pt idx="2">
                  <c:v>#N/A</c:v>
                </c:pt>
                <c:pt idx="3">
                  <c:v>9.69</c:v>
                </c:pt>
                <c:pt idx="4">
                  <c:v>#N/A</c:v>
                </c:pt>
                <c:pt idx="5">
                  <c:v>9.48</c:v>
                </c:pt>
                <c:pt idx="6">
                  <c:v>#N/A</c:v>
                </c:pt>
                <c:pt idx="7">
                  <c:v>8.81</c:v>
                </c:pt>
                <c:pt idx="8">
                  <c:v>#N/A</c:v>
                </c:pt>
                <c:pt idx="9">
                  <c:v>8.33</c:v>
                </c:pt>
              </c:numCache>
            </c:numRef>
          </c:val>
          <c:extLst>
            <c:ext xmlns:c16="http://schemas.microsoft.com/office/drawing/2014/chart" uri="{C3380CC4-5D6E-409C-BE32-E72D297353CC}">
              <c16:uniqueId val="{00000009-32E0-4576-A69A-212B881844C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3748</c:v>
                </c:pt>
                <c:pt idx="5">
                  <c:v>3548</c:v>
                </c:pt>
                <c:pt idx="8">
                  <c:v>3511</c:v>
                </c:pt>
                <c:pt idx="11">
                  <c:v>3359</c:v>
                </c:pt>
                <c:pt idx="14">
                  <c:v>3334</c:v>
                </c:pt>
              </c:numCache>
            </c:numRef>
          </c:val>
          <c:extLst>
            <c:ext xmlns:c16="http://schemas.microsoft.com/office/drawing/2014/chart" uri="{C3380CC4-5D6E-409C-BE32-E72D297353CC}">
              <c16:uniqueId val="{00000000-27CC-46C0-A4F6-B39D9E16A32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1</c:v>
                </c:pt>
              </c:numCache>
            </c:numRef>
          </c:val>
          <c:extLst>
            <c:ext xmlns:c16="http://schemas.microsoft.com/office/drawing/2014/chart" uri="{C3380CC4-5D6E-409C-BE32-E72D297353CC}">
              <c16:uniqueId val="{00000001-27CC-46C0-A4F6-B39D9E16A32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c:v>
                </c:pt>
                <c:pt idx="3">
                  <c:v>4</c:v>
                </c:pt>
                <c:pt idx="6">
                  <c:v>0</c:v>
                </c:pt>
                <c:pt idx="9">
                  <c:v>0</c:v>
                </c:pt>
                <c:pt idx="12">
                  <c:v>0</c:v>
                </c:pt>
              </c:numCache>
            </c:numRef>
          </c:val>
          <c:extLst>
            <c:ext xmlns:c16="http://schemas.microsoft.com/office/drawing/2014/chart" uri="{C3380CC4-5D6E-409C-BE32-E72D297353CC}">
              <c16:uniqueId val="{00000002-27CC-46C0-A4F6-B39D9E16A32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7CC-46C0-A4F6-B39D9E16A32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1085</c:v>
                </c:pt>
                <c:pt idx="3">
                  <c:v>1087</c:v>
                </c:pt>
                <c:pt idx="6">
                  <c:v>1050</c:v>
                </c:pt>
                <c:pt idx="9">
                  <c:v>1134</c:v>
                </c:pt>
                <c:pt idx="12">
                  <c:v>1157</c:v>
                </c:pt>
              </c:numCache>
            </c:numRef>
          </c:val>
          <c:extLst>
            <c:ext xmlns:c16="http://schemas.microsoft.com/office/drawing/2014/chart" uri="{C3380CC4-5D6E-409C-BE32-E72D297353CC}">
              <c16:uniqueId val="{00000004-27CC-46C0-A4F6-B39D9E16A32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CC-46C0-A4F6-B39D9E16A32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CC-46C0-A4F6-B39D9E16A32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3686</c:v>
                </c:pt>
                <c:pt idx="3">
                  <c:v>3457</c:v>
                </c:pt>
                <c:pt idx="6">
                  <c:v>3374</c:v>
                </c:pt>
                <c:pt idx="9">
                  <c:v>3196</c:v>
                </c:pt>
                <c:pt idx="12">
                  <c:v>3241</c:v>
                </c:pt>
              </c:numCache>
            </c:numRef>
          </c:val>
          <c:extLst>
            <c:ext xmlns:c16="http://schemas.microsoft.com/office/drawing/2014/chart" uri="{C3380CC4-5D6E-409C-BE32-E72D297353CC}">
              <c16:uniqueId val="{00000007-27CC-46C0-A4F6-B39D9E16A32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1029</c:v>
                </c:pt>
                <c:pt idx="2">
                  <c:v>#N/A</c:v>
                </c:pt>
                <c:pt idx="3">
                  <c:v>#N/A</c:v>
                </c:pt>
                <c:pt idx="4">
                  <c:v>1000</c:v>
                </c:pt>
                <c:pt idx="5">
                  <c:v>#N/A</c:v>
                </c:pt>
                <c:pt idx="6">
                  <c:v>#N/A</c:v>
                </c:pt>
                <c:pt idx="7">
                  <c:v>913</c:v>
                </c:pt>
                <c:pt idx="8">
                  <c:v>#N/A</c:v>
                </c:pt>
                <c:pt idx="9">
                  <c:v>#N/A</c:v>
                </c:pt>
                <c:pt idx="10">
                  <c:v>971</c:v>
                </c:pt>
                <c:pt idx="11">
                  <c:v>#N/A</c:v>
                </c:pt>
                <c:pt idx="12">
                  <c:v>#N/A</c:v>
                </c:pt>
                <c:pt idx="13">
                  <c:v>1065</c:v>
                </c:pt>
                <c:pt idx="14">
                  <c:v>#N/A</c:v>
                </c:pt>
              </c:numCache>
            </c:numRef>
          </c:val>
          <c:smooth val="0"/>
          <c:extLst>
            <c:ext xmlns:c16="http://schemas.microsoft.com/office/drawing/2014/chart" uri="{C3380CC4-5D6E-409C-BE32-E72D297353CC}">
              <c16:uniqueId val="{00000008-27CC-46C0-A4F6-B39D9E16A32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30063</c:v>
                </c:pt>
                <c:pt idx="5">
                  <c:v>29194</c:v>
                </c:pt>
                <c:pt idx="8">
                  <c:v>28272</c:v>
                </c:pt>
                <c:pt idx="11">
                  <c:v>29534</c:v>
                </c:pt>
                <c:pt idx="14">
                  <c:v>29376</c:v>
                </c:pt>
              </c:numCache>
            </c:numRef>
          </c:val>
          <c:extLst>
            <c:ext xmlns:c16="http://schemas.microsoft.com/office/drawing/2014/chart" uri="{C3380CC4-5D6E-409C-BE32-E72D297353CC}">
              <c16:uniqueId val="{00000000-8821-4D9A-BA5B-A3EC6A1E489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1272</c:v>
                </c:pt>
                <c:pt idx="5">
                  <c:v>1135</c:v>
                </c:pt>
                <c:pt idx="8">
                  <c:v>1021</c:v>
                </c:pt>
                <c:pt idx="11">
                  <c:v>1025</c:v>
                </c:pt>
                <c:pt idx="14">
                  <c:v>906</c:v>
                </c:pt>
              </c:numCache>
            </c:numRef>
          </c:val>
          <c:extLst>
            <c:ext xmlns:c16="http://schemas.microsoft.com/office/drawing/2014/chart" uri="{C3380CC4-5D6E-409C-BE32-E72D297353CC}">
              <c16:uniqueId val="{00000001-8821-4D9A-BA5B-A3EC6A1E489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10219</c:v>
                </c:pt>
                <c:pt idx="5">
                  <c:v>11133</c:v>
                </c:pt>
                <c:pt idx="8">
                  <c:v>11615</c:v>
                </c:pt>
                <c:pt idx="11">
                  <c:v>12068</c:v>
                </c:pt>
                <c:pt idx="14">
                  <c:v>14151</c:v>
                </c:pt>
              </c:numCache>
            </c:numRef>
          </c:val>
          <c:extLst>
            <c:ext xmlns:c16="http://schemas.microsoft.com/office/drawing/2014/chart" uri="{C3380CC4-5D6E-409C-BE32-E72D297353CC}">
              <c16:uniqueId val="{00000002-8821-4D9A-BA5B-A3EC6A1E489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821-4D9A-BA5B-A3EC6A1E489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821-4D9A-BA5B-A3EC6A1E489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c:v>
                </c:pt>
                <c:pt idx="3">
                  <c:v>2</c:v>
                </c:pt>
                <c:pt idx="6">
                  <c:v>2</c:v>
                </c:pt>
                <c:pt idx="9">
                  <c:v>3</c:v>
                </c:pt>
                <c:pt idx="12">
                  <c:v>1</c:v>
                </c:pt>
              </c:numCache>
            </c:numRef>
          </c:val>
          <c:extLst>
            <c:ext xmlns:c16="http://schemas.microsoft.com/office/drawing/2014/chart" uri="{C3380CC4-5D6E-409C-BE32-E72D297353CC}">
              <c16:uniqueId val="{00000005-8821-4D9A-BA5B-A3EC6A1E489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4220</c:v>
                </c:pt>
                <c:pt idx="3">
                  <c:v>4245</c:v>
                </c:pt>
                <c:pt idx="6">
                  <c:v>4313</c:v>
                </c:pt>
                <c:pt idx="9">
                  <c:v>4373</c:v>
                </c:pt>
                <c:pt idx="12">
                  <c:v>4483</c:v>
                </c:pt>
              </c:numCache>
            </c:numRef>
          </c:val>
          <c:extLst>
            <c:ext xmlns:c16="http://schemas.microsoft.com/office/drawing/2014/chart" uri="{C3380CC4-5D6E-409C-BE32-E72D297353CC}">
              <c16:uniqueId val="{00000006-8821-4D9A-BA5B-A3EC6A1E489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8821-4D9A-BA5B-A3EC6A1E489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12526</c:v>
                </c:pt>
                <c:pt idx="3">
                  <c:v>11233</c:v>
                </c:pt>
                <c:pt idx="6">
                  <c:v>9766</c:v>
                </c:pt>
                <c:pt idx="9">
                  <c:v>9200</c:v>
                </c:pt>
                <c:pt idx="12">
                  <c:v>8817</c:v>
                </c:pt>
              </c:numCache>
            </c:numRef>
          </c:val>
          <c:extLst>
            <c:ext xmlns:c16="http://schemas.microsoft.com/office/drawing/2014/chart" uri="{C3380CC4-5D6E-409C-BE32-E72D297353CC}">
              <c16:uniqueId val="{00000008-8821-4D9A-BA5B-A3EC6A1E489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19</c:v>
                </c:pt>
                <c:pt idx="3">
                  <c:v>16</c:v>
                </c:pt>
                <c:pt idx="6">
                  <c:v>12</c:v>
                </c:pt>
                <c:pt idx="9">
                  <c:v>9</c:v>
                </c:pt>
                <c:pt idx="12">
                  <c:v>5</c:v>
                </c:pt>
              </c:numCache>
            </c:numRef>
          </c:val>
          <c:extLst>
            <c:ext xmlns:c16="http://schemas.microsoft.com/office/drawing/2014/chart" uri="{C3380CC4-5D6E-409C-BE32-E72D297353CC}">
              <c16:uniqueId val="{00000009-8821-4D9A-BA5B-A3EC6A1E489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29861</c:v>
                </c:pt>
                <c:pt idx="3">
                  <c:v>29087</c:v>
                </c:pt>
                <c:pt idx="6">
                  <c:v>28640</c:v>
                </c:pt>
                <c:pt idx="9">
                  <c:v>29106</c:v>
                </c:pt>
                <c:pt idx="12">
                  <c:v>28905</c:v>
                </c:pt>
              </c:numCache>
            </c:numRef>
          </c:val>
          <c:extLst>
            <c:ext xmlns:c16="http://schemas.microsoft.com/office/drawing/2014/chart" uri="{C3380CC4-5D6E-409C-BE32-E72D297353CC}">
              <c16:uniqueId val="{0000000A-8821-4D9A-BA5B-A3EC6A1E489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5074</c:v>
                </c:pt>
                <c:pt idx="2">
                  <c:v>#N/A</c:v>
                </c:pt>
                <c:pt idx="3">
                  <c:v>#N/A</c:v>
                </c:pt>
                <c:pt idx="4">
                  <c:v>3121</c:v>
                </c:pt>
                <c:pt idx="5">
                  <c:v>#N/A</c:v>
                </c:pt>
                <c:pt idx="6">
                  <c:v>#N/A</c:v>
                </c:pt>
                <c:pt idx="7">
                  <c:v>1826</c:v>
                </c:pt>
                <c:pt idx="8">
                  <c:v>#N/A</c:v>
                </c:pt>
                <c:pt idx="9">
                  <c:v>#N/A</c:v>
                </c:pt>
                <c:pt idx="10">
                  <c:v>63</c:v>
                </c:pt>
                <c:pt idx="11">
                  <c:v>#N/A</c:v>
                </c:pt>
                <c:pt idx="12">
                  <c:v>#N/A</c:v>
                </c:pt>
                <c:pt idx="13">
                  <c:v>0</c:v>
                </c:pt>
                <c:pt idx="14">
                  <c:v>#N/A</c:v>
                </c:pt>
              </c:numCache>
            </c:numRef>
          </c:val>
          <c:smooth val="0"/>
          <c:extLst>
            <c:ext xmlns:c16="http://schemas.microsoft.com/office/drawing/2014/chart" uri="{C3380CC4-5D6E-409C-BE32-E72D297353CC}">
              <c16:uniqueId val="{0000000B-8821-4D9A-BA5B-A3EC6A1E489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5260</c:v>
                </c:pt>
                <c:pt idx="1">
                  <c:v>5371</c:v>
                </c:pt>
                <c:pt idx="2">
                  <c:v>6170</c:v>
                </c:pt>
              </c:numCache>
            </c:numRef>
          </c:val>
          <c:extLst>
            <c:ext xmlns:c16="http://schemas.microsoft.com/office/drawing/2014/chart" uri="{C3380CC4-5D6E-409C-BE32-E72D297353CC}">
              <c16:uniqueId val="{00000000-50F8-4630-88E1-D7608ADE2D7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782</c:v>
                </c:pt>
                <c:pt idx="1">
                  <c:v>553</c:v>
                </c:pt>
                <c:pt idx="2">
                  <c:v>508</c:v>
                </c:pt>
              </c:numCache>
            </c:numRef>
          </c:val>
          <c:extLst>
            <c:ext xmlns:c16="http://schemas.microsoft.com/office/drawing/2014/chart" uri="{C3380CC4-5D6E-409C-BE32-E72D297353CC}">
              <c16:uniqueId val="{00000001-50F8-4630-88E1-D7608ADE2D7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5350</c:v>
                </c:pt>
                <c:pt idx="1">
                  <c:v>5996</c:v>
                </c:pt>
                <c:pt idx="2">
                  <c:v>7243</c:v>
                </c:pt>
              </c:numCache>
            </c:numRef>
          </c:val>
          <c:extLst>
            <c:ext xmlns:c16="http://schemas.microsoft.com/office/drawing/2014/chart" uri="{C3380CC4-5D6E-409C-BE32-E72D297353CC}">
              <c16:uniqueId val="{00000002-50F8-4630-88E1-D7608ADE2D7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{9E42B879-33C7-4D7E-8C72-22FAE0810270}</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7B18-4BEE-83D8-6BEF9DAFB34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{0EA37ACA-82BC-4D7D-99FB-1BA9A0BFDDDE}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B18-4BEE-83D8-6BEF9DAFB34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{680EE769-3FAC-42CE-A8A4-79AEA2931190}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B18-4BEE-83D8-6BEF9DAFB34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{28FD9537-CF17-4202-9C39-023FF8E28362}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B18-4BEE-83D8-6BEF9DAFB34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{7D23519E-E78E-48C9-91D3-37808706A644}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B18-4BEE-83D8-6BEF9DAFB34D}"/>
                </c:ext>
              </c:extLst>
            </c:dLbl>
            <c:dLbl>
              <c:idx val="8"/>
              <c:layout/>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{CF10521B-EFF5-4378-8E9B-32B21C67CFB2}</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7B18-4BEE-83D8-6BEF9DAFB34D}"/>
                </c:ext>
              </c:extLst>
            </c:dLbl>
            <c:dLbl>
              <c:idx val="16"/>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{8D266B96-8A48-4D6F-81D1-17D46F53F27E}</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7B18-4BEE-83D8-6BEF9DAFB34D}"/>
                </c:ext>
              </c:extLst>
            </c:dLbl>
            <c:dLbl>
              <c:idx val="24"/>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{20FD8851-4B0A-4BE4-9E43-207F7BF5CEC6}</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7B18-4BEE-83D8-6BEF9DAFB34D}"/>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{C1B2597C-5935-441F-9982-39B48549470C}</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7B18-4BEE-83D8-6BEF9DAFB34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74.2</c:v>
                </c:pt>
                <c:pt idx="8">
                  <c:v>74.900000000000006</c:v>
                </c:pt>
                <c:pt idx="16">
                  <c:v>75.5</c:v>
                </c:pt>
                <c:pt idx="24">
                  <c:v>76.8</c:v>
                </c:pt>
                <c:pt idx="32">
                  <c:v>76.7</c:v>
                </c:pt>
              </c:numCache>
            </c:numRef>
          </c:xVal>
          <c:yVal>
            <c:numRef>
              <c:f>公会計指標分析・財政指標組合せ分析表!$BP$51:$DC$51</c:f>
              <c:numCache>
                <c:formatCode>#,##0.0;"▲ "#,##0.0</c:formatCode>
                <c:ptCount val="40"/>
                <c:pt idx="0">
                  <c:v>41.4</c:v>
                </c:pt>
                <c:pt idx="8">
                  <c:v>24.2</c:v>
                </c:pt>
                <c:pt idx="16">
                  <c:v>14.7</c:v>
                </c:pt>
                <c:pt idx="24">
                  <c:v>0.5</c:v>
                </c:pt>
              </c:numCache>
            </c:numRef>
          </c:yVal>
          <c:smooth val="0"/>
          <c:extLst>
            <c:ext xmlns:c16="http://schemas.microsoft.com/office/drawing/2014/chart" uri="{C3380CC4-5D6E-409C-BE32-E72D297353CC}">
              <c16:uniqueId val="{00000009-7B18-4BEE-83D8-6BEF9DAFB34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{E5721E19-24AE-48F5-A31C-0AD8463CB20F}</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7B18-4BEE-83D8-6BEF9DAFB34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{F6C31DB9-48EF-46C2-83A1-C52EAF554EAD}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B18-4BEE-83D8-6BEF9DAFB34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{AE6AC5D7-8F2C-4568-BD39-493182ED2EAD}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B18-4BEE-83D8-6BEF9DAFB34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{87B53FB0-5378-414E-84A9-B435347F95E1}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B18-4BEE-83D8-6BEF9DAFB34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{DAB73BD1-4D00-4D4F-BA08-6BE9CFC63DEC}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B18-4BEE-83D8-6BEF9DAFB34D}"/>
                </c:ext>
              </c:extLst>
            </c:dLbl>
            <c:dLbl>
              <c:idx val="8"/>
              <c:layout/>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{9D17055B-BA07-425A-89D4-F01AAFF4E309}</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7B18-4BEE-83D8-6BEF9DAFB34D}"/>
                </c:ext>
              </c:extLst>
            </c:dLbl>
            <c:dLbl>
              <c:idx val="16"/>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{E373AD29-1359-4C92-8806-451C59E0CC5E}</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7B18-4BEE-83D8-6BEF9DAFB34D}"/>
                </c:ext>
              </c:extLst>
            </c:dLbl>
            <c:dLbl>
              <c:idx val="24"/>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{58C1ED19-EBEB-48E8-94D2-0915AF261288}</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7B18-4BEE-83D8-6BEF9DAFB34D}"/>
                </c:ext>
              </c:extLst>
            </c:dLbl>
            <c:dLbl>
              <c:idx val="32"/>
              <c:layout/>
              <c:tx>
                <c:strRef>
                  <c:f>公会計指標分析・財政指標組合せ分析表!$CV$50</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{A7F74C2A-E9C2-409D-815C-25B7D5452463}</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7B18-4BEE-83D8-6BEF9DAFB34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61.7</c:v>
                </c:pt>
                <c:pt idx="8">
                  <c:v>62.5</c:v>
                </c:pt>
                <c:pt idx="16">
                  <c:v>64.3</c:v>
                </c:pt>
                <c:pt idx="24">
                  <c:v>64.7</c:v>
                </c:pt>
                <c:pt idx="32">
                  <c:v>65.7</c:v>
                </c:pt>
              </c:numCache>
            </c:numRef>
          </c:xVal>
          <c:yVal>
            <c:numRef>
              <c:f>公会計指標分析・財政指標組合せ分析表!$BP$55:$DC$55</c:f>
              <c:numCache>
                <c:formatCode>#,##0.0;"▲ "#,##0.0</c:formatCode>
                <c:ptCount val="40"/>
                <c:pt idx="0">
                  <c:v>41.5</c:v>
                </c:pt>
                <c:pt idx="8">
                  <c:v>25.2</c:v>
                </c:pt>
                <c:pt idx="16">
                  <c:v>15.7</c:v>
                </c:pt>
                <c:pt idx="24">
                  <c:v>10.199999999999999</c:v>
                </c:pt>
                <c:pt idx="32">
                  <c:v>10.5</c:v>
                </c:pt>
              </c:numCache>
            </c:numRef>
          </c:yVal>
          <c:smooth val="0"/>
          <c:extLst>
            <c:ext xmlns:c16="http://schemas.microsoft.com/office/drawing/2014/chart" uri="{C3380CC4-5D6E-409C-BE32-E72D297353CC}">
              <c16:uniqueId val="{00000013-7B18-4BEE-83D8-6BEF9DAFB34D}"/>
            </c:ext>
          </c:extLst>
        </c:ser>
        <c:dLbls>
          <c:showLegendKey val="0"/>
          <c:showVal val="1"/>
          <c:showCatName val="0"/>
          <c:showSerName val="0"/>
          <c:showPercent val="0"/>
          <c:showBubbleSize val="0"/>
        </c:dLbls>
        <c:axId val="46179840"/>
        <c:axId val="46181760"/>
      </c:scatterChart>
      <c:valAx>
        <c:axId val="46179840"/>
        <c:scaling>
          <c:orientation val="maxMin"/>
          <c:max val="8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{8C4F0420-FA09-4CB1-B226-27F985450E39}</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3425-4152-87D5-7CE05ECA880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{BF4DF23C-6ADA-41C9-BB6B-7B099C8DB12A}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425-4152-87D5-7CE05ECA880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{D3135584-0ED2-46E9-8310-383C14ECAF53}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425-4152-87D5-7CE05ECA880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{E8477BFF-2510-4472-8B82-33CC456FAE8C}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425-4152-87D5-7CE05ECA880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{37123B3A-327D-45A3-9B5D-411BCFC113D9}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425-4152-87D5-7CE05ECA880B}"/>
                </c:ext>
              </c:extLst>
            </c:dLbl>
            <c:dLbl>
              <c:idx val="8"/>
              <c:layout/>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{B4ED3A5C-E8BF-4761-B8FA-523A4D84D76A}</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3425-4152-87D5-7CE05ECA880B}"/>
                </c:ext>
              </c:extLst>
            </c:dLbl>
            <c:dLbl>
              <c:idx val="16"/>
              <c:layout/>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{41B9C700-72F0-4A56-8CFC-712EE71EA6E4}</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3425-4152-87D5-7CE05ECA880B}"/>
                </c:ext>
              </c:extLst>
            </c:dLbl>
            <c:dLbl>
              <c:idx val="24"/>
              <c:layout/>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{1A01B7EC-CBA5-4FF6-AA66-38405148E547}</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3425-4152-87D5-7CE05ECA880B}"/>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{E43F59B5-9086-4A1E-B603-A6B8FE92C66C}</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3425-4152-87D5-7CE05ECA880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c:v>
                </c:pt>
                <c:pt idx="8">
                  <c:v>8.8000000000000007</c:v>
                </c:pt>
                <c:pt idx="16">
                  <c:v>7.8</c:v>
                </c:pt>
                <c:pt idx="24">
                  <c:v>7.6</c:v>
                </c:pt>
                <c:pt idx="32">
                  <c:v>7.7</c:v>
                </c:pt>
              </c:numCache>
            </c:numRef>
          </c:xVal>
          <c:yVal>
            <c:numRef>
              <c:f>公会計指標分析・財政指標組合せ分析表!$BP$73:$DC$73</c:f>
              <c:numCache>
                <c:formatCode>#,##0.0;"▲ "#,##0.0</c:formatCode>
                <c:ptCount val="40"/>
                <c:pt idx="0">
                  <c:v>41.4</c:v>
                </c:pt>
                <c:pt idx="8">
                  <c:v>24.2</c:v>
                </c:pt>
                <c:pt idx="16">
                  <c:v>14.7</c:v>
                </c:pt>
                <c:pt idx="24">
                  <c:v>0.5</c:v>
                </c:pt>
              </c:numCache>
            </c:numRef>
          </c:yVal>
          <c:smooth val="0"/>
          <c:extLst>
            <c:ext xmlns:c16="http://schemas.microsoft.com/office/drawing/2014/chart" uri="{C3380CC4-5D6E-409C-BE32-E72D297353CC}">
              <c16:uniqueId val="{00000009-3425-4152-87D5-7CE05ECA880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{A6EB56CE-BBAA-4B05-B005-AF0B9E22001F}</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3425-4152-87D5-7CE05ECA880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{0434D6B1-940D-469D-BE65-CEB13CDC8778}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425-4152-87D5-7CE05ECA880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{A2F21D1A-C4C0-4447-84F3-E4C7E5AE7B64}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425-4152-87D5-7CE05ECA880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{BE1FC277-91F7-4FA4-AC8F-54EB28C74C9B}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425-4152-87D5-7CE05ECA880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{15F50E97-6458-47ED-9FC8-1300867B3647}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425-4152-87D5-7CE05ECA880B}"/>
                </c:ext>
              </c:extLst>
            </c:dLbl>
            <c:dLbl>
              <c:idx val="8"/>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{88CCFBBE-2A57-4FC2-872A-923D052497F1}</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3425-4152-87D5-7CE05ECA880B}"/>
                </c:ext>
              </c:extLst>
            </c:dLbl>
            <c:dLbl>
              <c:idx val="16"/>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{36ED99C7-5FE0-4FBC-A2BE-2E1A0132C96A}</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3425-4152-87D5-7CE05ECA880B}"/>
                </c:ext>
              </c:extLst>
            </c:dLbl>
            <c:dLbl>
              <c:idx val="24"/>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{502C2A56-9721-46C2-85D4-7AE482B835C3}</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3425-4152-87D5-7CE05ECA880B}"/>
                </c:ext>
              </c:extLst>
            </c:dLbl>
            <c:dLbl>
              <c:idx val="32"/>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{56C7CA38-9F5B-47B7-A476-F6486B48843F}</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3425-4152-87D5-7CE05ECA880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8.9</c:v>
                </c:pt>
                <c:pt idx="16">
                  <c:v>8.9</c:v>
                </c:pt>
                <c:pt idx="24">
                  <c:v>9</c:v>
                </c:pt>
                <c:pt idx="32">
                  <c:v>8.9</c:v>
                </c:pt>
              </c:numCache>
            </c:numRef>
          </c:xVal>
          <c:yVal>
            <c:numRef>
              <c:f>公会計指標分析・財政指標組合せ分析表!$BP$77:$DC$77</c:f>
              <c:numCache>
                <c:formatCode>#,##0.0;"▲ "#,##0.0</c:formatCode>
                <c:ptCount val="40"/>
                <c:pt idx="0">
                  <c:v>41.5</c:v>
                </c:pt>
                <c:pt idx="8">
                  <c:v>25.2</c:v>
                </c:pt>
                <c:pt idx="16">
                  <c:v>15.7</c:v>
                </c:pt>
                <c:pt idx="24">
                  <c:v>10.199999999999999</c:v>
                </c:pt>
                <c:pt idx="32">
                  <c:v>10.5</c:v>
                </c:pt>
              </c:numCache>
            </c:numRef>
          </c:yVal>
          <c:smooth val="0"/>
          <c:extLst>
            <c:ext xmlns:c16="http://schemas.microsoft.com/office/drawing/2014/chart" uri="{C3380CC4-5D6E-409C-BE32-E72D297353CC}">
              <c16:uniqueId val="{00000013-3425-4152-87D5-7CE05ECA880B}"/>
            </c:ext>
          </c:extLst>
        </c:ser>
        <c:dLbls>
          <c:showLegendKey val="0"/>
          <c:showVal val="1"/>
          <c:showCatName val="0"/>
          <c:showSerName val="0"/>
          <c:showPercent val="0"/>
          <c:showBubbleSize val="0"/>
        </c:dLbls>
        <c:axId val="84219776"/>
        <c:axId val="84234240"/>
      </c:scatterChart>
      <c:valAx>
        <c:axId val="84219776"/>
        <c:scaling>
          <c:orientation val="maxMin"/>
          <c:max val="10"/>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岡山県新見市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市の実質公債費比率及びその分子は、消防庁舎や防災棟整備事業など大型事業の借入があるため元利償還金が増加傾向であるが、計画的な繰上償還の実施などから国が定める早期健全化基準の２５％を大きく下回っている。</a:t>
          </a:r>
        </a:p>
        <a:p>
          <a:r>
            <a:rPr kumimoji="1" lang="ja-JP" altLang="en-US" sz="1400">
              <a:latin typeface="ＭＳ ゴシック" pitchFamily="49" charset="-128"/>
              <a:ea typeface="ＭＳ ゴシック" pitchFamily="49" charset="-128"/>
            </a:rPr>
            <a:t>　今後も、交付税算入率の高い地方債を活用するとともに、引き続き繰上償還を実施し、実質公債費比率の抑制に努める。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岡山県新見市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市の将来負担比率は、国が定める早期健全化基準の３５０％を大きく下回っており、財政運営は健全な状態である。その分子について、一般会計等に係る地方債の現在高は、ほぼ同程度で推移しているものの、公営企業債等繰入見込額も下水道の基幹事業が終了したことなどから、減少傾向にある。また、充当可能基金は、財源調整機能を持つ基金の残高が過度にならないよう調整を行いながら、かつ今後の大型模事業に備えた目的基金の積立を行っている。</a:t>
          </a:r>
        </a:p>
        <a:p>
          <a:r>
            <a:rPr kumimoji="1" lang="ja-JP" altLang="en-US" sz="1400">
              <a:latin typeface="ＭＳ ゴシック" pitchFamily="49" charset="-128"/>
              <a:ea typeface="ＭＳ ゴシック" pitchFamily="49" charset="-128"/>
            </a:rPr>
            <a:t>　今後も、将来負担が増加しないよう、地方債残高の適正な管理、基金の適正な運用を行い、財政の健全化を図っていく。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岡山県新見市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財政調整基金を８．７億円、減債基金を５．６億円取り崩した一方、歳計剰余金などから基金全体で３９．８億円積み立てたことから、基金全体の残高は前年度と比べると２０．０億円の増となった。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大型事業の実施にあたり必要となる財源を計画的に基金に積み立てることで、年度間の財政負担を平準化させることができるため、特定目的基金については、その目的に応じた積立・取崩を計画的に行う。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また、不測の事態が発生した場合に安定的な財政運営を行うため、財源調整機能を持つ基金については、その残高が過度にならないよう積立・取崩を行う。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・公共施設等整備基金：市が設置する公共施設等の総合的な整備を行う財源として活用する。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・２０２４かしのき基金：市内の小中学校、高等学校及び新見公立大学に在籍する児童、生徒及び学生の学力向上に要する経費に充てる財源として活用する。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・２０２４かしのき基金：一般寄附１０億円を受け入れ、全額を基金に積み立てたこと。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・公共施設等整備基金：施設の改修・更新にあたり、補助金や市債の対象とならない部分の財源として、基金を取り崩していく予定。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・２０２４かしのき基金：市内小学校の児童、市内中学校の生徒、市内高等学校の生徒及び新見公立大学の学生に対する支援並びに学力向上に要する経費の財源として、基金を取り崩していく予定。</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歳計剰余金などから１６．７億円を積み立て、財源不足に対応するため８．７億円を取り崩したことから、残高は前年度と比べて８．０億円の増となった。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安定的な財政運営を行うため、標準財政規模の３０％を目安に基金残高を管理していく。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歳計剰余金などから５．１億円を積み立てた一方、繰上償還を行う財源として５．６億円を取り崩したため、残高は前年度と比べて０．５億円の減となった。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将来負担の軽減を図るため、引き続き繰上償還を実施することとし、その財源を確保する観点から基金の適正な運用を行う。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25,939
25,523
793.29
31,007,452
29,296,393
1,358,973
16,232,182
28,905,181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xdr:cNvSpPr txBox="1"/>
      </xdr:nvSpPr>
      <xdr:spPr>
        <a:xfrm>
          <a:off x="419100" y="28162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xdr:cNvSpPr txBox="1"/>
      </xdr:nvSpPr>
      <xdr:spPr>
        <a:xfrm>
          <a:off x="419100" y="30575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当市では、平成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年度に策定した公共施設等総合管理計画において、公共建築物の延床面積を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年間で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33.5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％削減するという目標を掲げ、老朽化した施設の集約化・複合化や除却を進めている。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有形固定資産減価償却率は、類似団体より高い水準にあるが、それぞれの公共施設等について公共施設機能再配置計画及び個別計画を策定済みであり、当該計画に基づいた施設の維持管理を適切に進め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5" name="テキスト ボックス 54"/>
        <xdr:cNvSpPr txBox="1"/>
      </xdr:nvSpPr>
      <xdr:spPr>
        <a:xfrm>
          <a:off x="795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5" name="テキスト ボックス 64"/>
        <xdr:cNvSpPr txBox="1"/>
      </xdr:nvSpPr>
      <xdr:spPr>
        <a:xfrm>
          <a:off x="898403" y="40876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75883</xdr:rowOff>
    </xdr:from>
    <xdr:to>
      <xdr:col>23</xdr:col>
      <xdr:colOff>85090</xdr:colOff>
      <xdr:row>33</xdr:row>
      <xdr:rowOff>88900</xdr:rowOff>
    </xdr:to>
    <xdr:cxnSp macro="">
      <xdr:nvCxnSpPr>
        <xdr:cNvPr id="67" name="直線コネクタ 66"/>
        <xdr:cNvCxnSpPr/>
      </xdr:nvCxnSpPr>
      <xdr:spPr>
        <a:xfrm flipV="1">
          <a:off x="4760595" y="4705033"/>
          <a:ext cx="1270" cy="1041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92727</xdr:rowOff>
    </xdr:from>
    <xdr:ext cx="405111" cy="259045"/>
    <xdr:sp macro="" textlink="">
      <xdr:nvSpPr>
        <xdr:cNvPr id="68" name="有形固定資産減価償却率最小値テキスト"/>
        <xdr:cNvSpPr txBox="1"/>
      </xdr:nvSpPr>
      <xdr:spPr>
        <a:xfrm>
          <a:off x="4813300" y="575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88900</xdr:rowOff>
    </xdr:from>
    <xdr:to>
      <xdr:col>23</xdr:col>
      <xdr:colOff>174625</xdr:colOff>
      <xdr:row>33</xdr:row>
      <xdr:rowOff>88900</xdr:rowOff>
    </xdr:to>
    <xdr:cxnSp macro="">
      <xdr:nvCxnSpPr>
        <xdr:cNvPr id="69" name="直線コネクタ 68"/>
        <xdr:cNvCxnSpPr/>
      </xdr:nvCxnSpPr>
      <xdr:spPr>
        <a:xfrm>
          <a:off x="4673600" y="5746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22560</xdr:rowOff>
    </xdr:from>
    <xdr:ext cx="405111" cy="259045"/>
    <xdr:sp macro="" textlink="">
      <xdr:nvSpPr>
        <xdr:cNvPr id="70" name="有形固定資産減価償却率最大値テキスト"/>
        <xdr:cNvSpPr txBox="1"/>
      </xdr:nvSpPr>
      <xdr:spPr>
        <a:xfrm>
          <a:off x="4813300" y="4480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75883</xdr:rowOff>
    </xdr:from>
    <xdr:to>
      <xdr:col>23</xdr:col>
      <xdr:colOff>174625</xdr:colOff>
      <xdr:row>27</xdr:row>
      <xdr:rowOff>75883</xdr:rowOff>
    </xdr:to>
    <xdr:cxnSp macro="">
      <xdr:nvCxnSpPr>
        <xdr:cNvPr id="71" name="直線コネクタ 70"/>
        <xdr:cNvCxnSpPr/>
      </xdr:nvCxnSpPr>
      <xdr:spPr>
        <a:xfrm>
          <a:off x="4673600" y="470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20655</xdr:rowOff>
    </xdr:from>
    <xdr:ext cx="405111" cy="259045"/>
    <xdr:sp macro="" textlink="">
      <xdr:nvSpPr>
        <xdr:cNvPr id="72" name="有形固定資産減価償却率平均値テキスト"/>
        <xdr:cNvSpPr txBox="1"/>
      </xdr:nvSpPr>
      <xdr:spPr>
        <a:xfrm>
          <a:off x="4813300" y="51641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73" name="フローチャート: 判断 72"/>
        <xdr:cNvSpPr/>
      </xdr:nvSpPr>
      <xdr:spPr>
        <a:xfrm>
          <a:off x="4711700" y="5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151236</xdr:rowOff>
    </xdr:from>
    <xdr:to>
      <xdr:col>19</xdr:col>
      <xdr:colOff>187325</xdr:colOff>
      <xdr:row>31</xdr:row>
      <xdr:rowOff>81386</xdr:rowOff>
    </xdr:to>
    <xdr:sp macro="" textlink="">
      <xdr:nvSpPr>
        <xdr:cNvPr id="74" name="フローチャート: 判断 73"/>
        <xdr:cNvSpPr/>
      </xdr:nvSpPr>
      <xdr:spPr>
        <a:xfrm>
          <a:off x="4000500" y="529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144039</xdr:rowOff>
    </xdr:from>
    <xdr:to>
      <xdr:col>15</xdr:col>
      <xdr:colOff>187325</xdr:colOff>
      <xdr:row>31</xdr:row>
      <xdr:rowOff>74189</xdr:rowOff>
    </xdr:to>
    <xdr:sp macro="" textlink="">
      <xdr:nvSpPr>
        <xdr:cNvPr id="75" name="フローチャート: 判断 74"/>
        <xdr:cNvSpPr/>
      </xdr:nvSpPr>
      <xdr:spPr>
        <a:xfrm>
          <a:off x="3238500" y="528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111654</xdr:rowOff>
    </xdr:from>
    <xdr:to>
      <xdr:col>11</xdr:col>
      <xdr:colOff>187325</xdr:colOff>
      <xdr:row>31</xdr:row>
      <xdr:rowOff>41804</xdr:rowOff>
    </xdr:to>
    <xdr:sp macro="" textlink="">
      <xdr:nvSpPr>
        <xdr:cNvPr id="76" name="フローチャート: 判断 75"/>
        <xdr:cNvSpPr/>
      </xdr:nvSpPr>
      <xdr:spPr>
        <a:xfrm>
          <a:off x="2476500" y="525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97261</xdr:rowOff>
    </xdr:from>
    <xdr:to>
      <xdr:col>7</xdr:col>
      <xdr:colOff>187325</xdr:colOff>
      <xdr:row>31</xdr:row>
      <xdr:rowOff>27411</xdr:rowOff>
    </xdr:to>
    <xdr:sp macro="" textlink="">
      <xdr:nvSpPr>
        <xdr:cNvPr id="77" name="フローチャート: 判断 76"/>
        <xdr:cNvSpPr/>
      </xdr:nvSpPr>
      <xdr:spPr>
        <a:xfrm>
          <a:off x="1714500" y="5240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24236</xdr:rowOff>
    </xdr:from>
    <xdr:to>
      <xdr:col>23</xdr:col>
      <xdr:colOff>136525</xdr:colOff>
      <xdr:row>32</xdr:row>
      <xdr:rowOff>125836</xdr:rowOff>
    </xdr:to>
    <xdr:sp macro="" textlink="">
      <xdr:nvSpPr>
        <xdr:cNvPr id="83" name="楕円 82"/>
        <xdr:cNvSpPr/>
      </xdr:nvSpPr>
      <xdr:spPr>
        <a:xfrm>
          <a:off x="4711700" y="551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2663</xdr:rowOff>
    </xdr:from>
    <xdr:ext cx="405111" cy="259045"/>
    <xdr:sp macro="" textlink="">
      <xdr:nvSpPr>
        <xdr:cNvPr id="84" name="有形固定資産減価償却率該当値テキスト"/>
        <xdr:cNvSpPr txBox="1"/>
      </xdr:nvSpPr>
      <xdr:spPr>
        <a:xfrm>
          <a:off x="4813300" y="548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26035</xdr:rowOff>
    </xdr:from>
    <xdr:to>
      <xdr:col>19</xdr:col>
      <xdr:colOff>187325</xdr:colOff>
      <xdr:row>32</xdr:row>
      <xdr:rowOff>127635</xdr:rowOff>
    </xdr:to>
    <xdr:sp macro="" textlink="">
      <xdr:nvSpPr>
        <xdr:cNvPr id="85" name="楕円 84"/>
        <xdr:cNvSpPr/>
      </xdr:nvSpPr>
      <xdr:spPr>
        <a:xfrm>
          <a:off x="4000500" y="551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75036</xdr:rowOff>
    </xdr:from>
    <xdr:to>
      <xdr:col>23</xdr:col>
      <xdr:colOff>85725</xdr:colOff>
      <xdr:row>32</xdr:row>
      <xdr:rowOff>76835</xdr:rowOff>
    </xdr:to>
    <xdr:cxnSp macro="">
      <xdr:nvCxnSpPr>
        <xdr:cNvPr id="86" name="直線コネクタ 85"/>
        <xdr:cNvCxnSpPr/>
      </xdr:nvCxnSpPr>
      <xdr:spPr>
        <a:xfrm flipV="1">
          <a:off x="4051300" y="5561436"/>
          <a:ext cx="711200" cy="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2646</xdr:rowOff>
    </xdr:from>
    <xdr:to>
      <xdr:col>15</xdr:col>
      <xdr:colOff>187325</xdr:colOff>
      <xdr:row>32</xdr:row>
      <xdr:rowOff>104246</xdr:rowOff>
    </xdr:to>
    <xdr:sp macro="" textlink="">
      <xdr:nvSpPr>
        <xdr:cNvPr id="87" name="楕円 86"/>
        <xdr:cNvSpPr/>
      </xdr:nvSpPr>
      <xdr:spPr>
        <a:xfrm>
          <a:off x="3238500" y="548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53446</xdr:rowOff>
    </xdr:from>
    <xdr:to>
      <xdr:col>19</xdr:col>
      <xdr:colOff>136525</xdr:colOff>
      <xdr:row>32</xdr:row>
      <xdr:rowOff>76835</xdr:rowOff>
    </xdr:to>
    <xdr:cxnSp macro="">
      <xdr:nvCxnSpPr>
        <xdr:cNvPr id="88" name="直線コネクタ 87"/>
        <xdr:cNvCxnSpPr/>
      </xdr:nvCxnSpPr>
      <xdr:spPr>
        <a:xfrm>
          <a:off x="3289300" y="5539846"/>
          <a:ext cx="762000" cy="2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163301</xdr:rowOff>
    </xdr:from>
    <xdr:to>
      <xdr:col>11</xdr:col>
      <xdr:colOff>187325</xdr:colOff>
      <xdr:row>32</xdr:row>
      <xdr:rowOff>93451</xdr:rowOff>
    </xdr:to>
    <xdr:sp macro="" textlink="">
      <xdr:nvSpPr>
        <xdr:cNvPr id="89" name="楕円 88"/>
        <xdr:cNvSpPr/>
      </xdr:nvSpPr>
      <xdr:spPr>
        <a:xfrm>
          <a:off x="2476500" y="547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42651</xdr:rowOff>
    </xdr:from>
    <xdr:to>
      <xdr:col>15</xdr:col>
      <xdr:colOff>136525</xdr:colOff>
      <xdr:row>32</xdr:row>
      <xdr:rowOff>53446</xdr:rowOff>
    </xdr:to>
    <xdr:cxnSp macro="">
      <xdr:nvCxnSpPr>
        <xdr:cNvPr id="90" name="直線コネクタ 89"/>
        <xdr:cNvCxnSpPr/>
      </xdr:nvCxnSpPr>
      <xdr:spPr>
        <a:xfrm>
          <a:off x="2527300" y="5529051"/>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150707</xdr:rowOff>
    </xdr:from>
    <xdr:to>
      <xdr:col>7</xdr:col>
      <xdr:colOff>187325</xdr:colOff>
      <xdr:row>32</xdr:row>
      <xdr:rowOff>80857</xdr:rowOff>
    </xdr:to>
    <xdr:sp macro="" textlink="">
      <xdr:nvSpPr>
        <xdr:cNvPr id="91" name="楕円 90"/>
        <xdr:cNvSpPr/>
      </xdr:nvSpPr>
      <xdr:spPr>
        <a:xfrm>
          <a:off x="1714500" y="546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30057</xdr:rowOff>
    </xdr:from>
    <xdr:to>
      <xdr:col>11</xdr:col>
      <xdr:colOff>136525</xdr:colOff>
      <xdr:row>32</xdr:row>
      <xdr:rowOff>42651</xdr:rowOff>
    </xdr:to>
    <xdr:cxnSp macro="">
      <xdr:nvCxnSpPr>
        <xdr:cNvPr id="92" name="直線コネクタ 91"/>
        <xdr:cNvCxnSpPr/>
      </xdr:nvCxnSpPr>
      <xdr:spPr>
        <a:xfrm>
          <a:off x="1765300" y="5516457"/>
          <a:ext cx="762000" cy="12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97913</xdr:rowOff>
    </xdr:from>
    <xdr:ext cx="405111" cy="259045"/>
    <xdr:sp macro="" textlink="">
      <xdr:nvSpPr>
        <xdr:cNvPr id="93" name="n_1aveValue有形固定資産減価償却率"/>
        <xdr:cNvSpPr txBox="1"/>
      </xdr:nvSpPr>
      <xdr:spPr>
        <a:xfrm>
          <a:off x="3836044" y="506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90716</xdr:rowOff>
    </xdr:from>
    <xdr:ext cx="405111" cy="259045"/>
    <xdr:sp macro="" textlink="">
      <xdr:nvSpPr>
        <xdr:cNvPr id="94" name="n_2aveValue有形固定資産減価償却率"/>
        <xdr:cNvSpPr txBox="1"/>
      </xdr:nvSpPr>
      <xdr:spPr>
        <a:xfrm>
          <a:off x="3086744" y="506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58331</xdr:rowOff>
    </xdr:from>
    <xdr:ext cx="405111" cy="259045"/>
    <xdr:sp macro="" textlink="">
      <xdr:nvSpPr>
        <xdr:cNvPr id="95" name="n_3aveValue有形固定資産減価償却率"/>
        <xdr:cNvSpPr txBox="1"/>
      </xdr:nvSpPr>
      <xdr:spPr>
        <a:xfrm>
          <a:off x="2324744" y="5030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43938</xdr:rowOff>
    </xdr:from>
    <xdr:ext cx="405111" cy="259045"/>
    <xdr:sp macro="" textlink="">
      <xdr:nvSpPr>
        <xdr:cNvPr id="96" name="n_4aveValue有形固定資産減価償却率"/>
        <xdr:cNvSpPr txBox="1"/>
      </xdr:nvSpPr>
      <xdr:spPr>
        <a:xfrm>
          <a:off x="1562744" y="5015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118762</xdr:rowOff>
    </xdr:from>
    <xdr:ext cx="405111" cy="259045"/>
    <xdr:sp macro="" textlink="">
      <xdr:nvSpPr>
        <xdr:cNvPr id="97" name="n_1mainValue有形固定資産減価償却率"/>
        <xdr:cNvSpPr txBox="1"/>
      </xdr:nvSpPr>
      <xdr:spPr>
        <a:xfrm>
          <a:off x="3836044" y="560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95373</xdr:rowOff>
    </xdr:from>
    <xdr:ext cx="405111" cy="259045"/>
    <xdr:sp macro="" textlink="">
      <xdr:nvSpPr>
        <xdr:cNvPr id="98" name="n_2mainValue有形固定資産減価償却率"/>
        <xdr:cNvSpPr txBox="1"/>
      </xdr:nvSpPr>
      <xdr:spPr>
        <a:xfrm>
          <a:off x="3086744" y="558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84578</xdr:rowOff>
    </xdr:from>
    <xdr:ext cx="405111" cy="259045"/>
    <xdr:sp macro="" textlink="">
      <xdr:nvSpPr>
        <xdr:cNvPr id="99" name="n_3mainValue有形固定資産減価償却率"/>
        <xdr:cNvSpPr txBox="1"/>
      </xdr:nvSpPr>
      <xdr:spPr>
        <a:xfrm>
          <a:off x="2324744" y="5570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71984</xdr:rowOff>
    </xdr:from>
    <xdr:ext cx="405111" cy="259045"/>
    <xdr:sp macro="" textlink="">
      <xdr:nvSpPr>
        <xdr:cNvPr id="100" name="n_4mainValue有形固定資産減価償却率"/>
        <xdr:cNvSpPr txBox="1"/>
      </xdr:nvSpPr>
      <xdr:spPr>
        <a:xfrm>
          <a:off x="1562744" y="555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債務償還比率は、繰上償還を行い地方債残高を減少させてきたことにより、類似団体、全国及び県の平均と比べ下回っている。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引き続き計画的な繰上償還を行うなど地方債残高の縮減に努めるとともに、特定目的基金については、目的に応じた積立・取崩を行うことで健全な財政運営に努める。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17" name="直線コネクタ 116"/>
        <xdr:cNvCxnSpPr/>
      </xdr:nvCxnSpPr>
      <xdr:spPr>
        <a:xfrm>
          <a:off x="11303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157024</xdr:rowOff>
    </xdr:from>
    <xdr:ext cx="482824" cy="225703"/>
    <xdr:sp macro="" textlink="">
      <xdr:nvSpPr>
        <xdr:cNvPr id="118" name="テキスト ボックス 117"/>
        <xdr:cNvSpPr txBox="1"/>
      </xdr:nvSpPr>
      <xdr:spPr>
        <a:xfrm>
          <a:off x="10756676" y="58148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19" name="直線コネクタ 118"/>
        <xdr:cNvCxnSpPr/>
      </xdr:nvCxnSpPr>
      <xdr:spPr>
        <a:xfrm>
          <a:off x="11303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68124</xdr:rowOff>
    </xdr:from>
    <xdr:ext cx="482824" cy="225703"/>
    <xdr:sp macro="" textlink="">
      <xdr:nvSpPr>
        <xdr:cNvPr id="120" name="テキスト ボックス 119"/>
        <xdr:cNvSpPr txBox="1"/>
      </xdr:nvSpPr>
      <xdr:spPr>
        <a:xfrm>
          <a:off x="10756676" y="53830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21" name="直線コネクタ 120"/>
        <xdr:cNvCxnSpPr/>
      </xdr:nvCxnSpPr>
      <xdr:spPr>
        <a:xfrm>
          <a:off x="11303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22" name="テキスト ボックス 121"/>
        <xdr:cNvSpPr txBox="1"/>
      </xdr:nvSpPr>
      <xdr:spPr>
        <a:xfrm>
          <a:off x="10828811" y="49512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23" name="直線コネクタ 122"/>
        <xdr:cNvCxnSpPr/>
      </xdr:nvCxnSpPr>
      <xdr:spPr>
        <a:xfrm>
          <a:off x="11303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24" name="テキスト ボックス 123"/>
        <xdr:cNvSpPr txBox="1"/>
      </xdr:nvSpPr>
      <xdr:spPr>
        <a:xfrm>
          <a:off x="10931403" y="45194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34</xdr:row>
      <xdr:rowOff>170658</xdr:rowOff>
    </xdr:to>
    <xdr:cxnSp macro="">
      <xdr:nvCxnSpPr>
        <xdr:cNvPr id="127" name="直線コネクタ 126"/>
        <xdr:cNvCxnSpPr/>
      </xdr:nvCxnSpPr>
      <xdr:spPr>
        <a:xfrm flipV="1">
          <a:off x="14793595" y="4613275"/>
          <a:ext cx="1269" cy="1386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3035</xdr:rowOff>
    </xdr:from>
    <xdr:ext cx="560923" cy="259045"/>
    <xdr:sp macro="" textlink="">
      <xdr:nvSpPr>
        <xdr:cNvPr id="128" name="債務償還比率最小値テキスト"/>
        <xdr:cNvSpPr txBox="1"/>
      </xdr:nvSpPr>
      <xdr:spPr>
        <a:xfrm>
          <a:off x="14846300" y="600378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170658</xdr:rowOff>
    </xdr:from>
    <xdr:to>
      <xdr:col>76</xdr:col>
      <xdr:colOff>111125</xdr:colOff>
      <xdr:row>34</xdr:row>
      <xdr:rowOff>170658</xdr:rowOff>
    </xdr:to>
    <xdr:cxnSp macro="">
      <xdr:nvCxnSpPr>
        <xdr:cNvPr id="129" name="直線コネクタ 128"/>
        <xdr:cNvCxnSpPr/>
      </xdr:nvCxnSpPr>
      <xdr:spPr>
        <a:xfrm>
          <a:off x="14706600" y="59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340478" cy="259045"/>
    <xdr:sp macro="" textlink="">
      <xdr:nvSpPr>
        <xdr:cNvPr id="130" name="債務償還比率最大値テキスト"/>
        <xdr:cNvSpPr txBox="1"/>
      </xdr:nvSpPr>
      <xdr:spPr>
        <a:xfrm>
          <a:off x="14846300" y="43885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31" name="直線コネクタ 130"/>
        <xdr:cNvCxnSpPr/>
      </xdr:nvCxnSpPr>
      <xdr:spPr>
        <a:xfrm>
          <a:off x="14706600" y="461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44609</xdr:rowOff>
    </xdr:from>
    <xdr:ext cx="469744" cy="259045"/>
    <xdr:sp macro="" textlink="">
      <xdr:nvSpPr>
        <xdr:cNvPr id="132" name="債務償還比率平均値テキスト"/>
        <xdr:cNvSpPr txBox="1"/>
      </xdr:nvSpPr>
      <xdr:spPr>
        <a:xfrm>
          <a:off x="14846300" y="5016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66182</xdr:rowOff>
    </xdr:from>
    <xdr:to>
      <xdr:col>76</xdr:col>
      <xdr:colOff>73025</xdr:colOff>
      <xdr:row>29</xdr:row>
      <xdr:rowOff>167782</xdr:rowOff>
    </xdr:to>
    <xdr:sp macro="" textlink="">
      <xdr:nvSpPr>
        <xdr:cNvPr id="133" name="フローチャート: 判断 132"/>
        <xdr:cNvSpPr/>
      </xdr:nvSpPr>
      <xdr:spPr>
        <a:xfrm>
          <a:off x="14744700" y="503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62987</xdr:rowOff>
    </xdr:from>
    <xdr:to>
      <xdr:col>72</xdr:col>
      <xdr:colOff>123825</xdr:colOff>
      <xdr:row>29</xdr:row>
      <xdr:rowOff>164587</xdr:rowOff>
    </xdr:to>
    <xdr:sp macro="" textlink="">
      <xdr:nvSpPr>
        <xdr:cNvPr id="134" name="フローチャート: 判断 133"/>
        <xdr:cNvSpPr/>
      </xdr:nvSpPr>
      <xdr:spPr>
        <a:xfrm>
          <a:off x="14033500" y="5035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69464</xdr:rowOff>
    </xdr:from>
    <xdr:to>
      <xdr:col>68</xdr:col>
      <xdr:colOff>123825</xdr:colOff>
      <xdr:row>29</xdr:row>
      <xdr:rowOff>171064</xdr:rowOff>
    </xdr:to>
    <xdr:sp macro="" textlink="">
      <xdr:nvSpPr>
        <xdr:cNvPr id="135" name="フローチャート: 判断 134"/>
        <xdr:cNvSpPr/>
      </xdr:nvSpPr>
      <xdr:spPr>
        <a:xfrm>
          <a:off x="13271500" y="504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42865</xdr:rowOff>
    </xdr:from>
    <xdr:to>
      <xdr:col>64</xdr:col>
      <xdr:colOff>123825</xdr:colOff>
      <xdr:row>29</xdr:row>
      <xdr:rowOff>144465</xdr:rowOff>
    </xdr:to>
    <xdr:sp macro="" textlink="">
      <xdr:nvSpPr>
        <xdr:cNvPr id="136" name="フローチャート: 判断 135"/>
        <xdr:cNvSpPr/>
      </xdr:nvSpPr>
      <xdr:spPr>
        <a:xfrm>
          <a:off x="12509500" y="50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166878</xdr:rowOff>
    </xdr:from>
    <xdr:to>
      <xdr:col>60</xdr:col>
      <xdr:colOff>123825</xdr:colOff>
      <xdr:row>30</xdr:row>
      <xdr:rowOff>97028</xdr:rowOff>
    </xdr:to>
    <xdr:sp macro="" textlink="">
      <xdr:nvSpPr>
        <xdr:cNvPr id="137" name="フローチャート: 判断 136"/>
        <xdr:cNvSpPr/>
      </xdr:nvSpPr>
      <xdr:spPr>
        <a:xfrm>
          <a:off x="11747500" y="513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87538</xdr:rowOff>
    </xdr:from>
    <xdr:to>
      <xdr:col>76</xdr:col>
      <xdr:colOff>73025</xdr:colOff>
      <xdr:row>29</xdr:row>
      <xdr:rowOff>17688</xdr:rowOff>
    </xdr:to>
    <xdr:sp macro="" textlink="">
      <xdr:nvSpPr>
        <xdr:cNvPr id="143" name="楕円 142"/>
        <xdr:cNvSpPr/>
      </xdr:nvSpPr>
      <xdr:spPr>
        <a:xfrm>
          <a:off x="14744700" y="488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110415</xdr:rowOff>
    </xdr:from>
    <xdr:ext cx="469744" cy="259045"/>
    <xdr:sp macro="" textlink="">
      <xdr:nvSpPr>
        <xdr:cNvPr id="144" name="債務償還比率該当値テキスト"/>
        <xdr:cNvSpPr txBox="1"/>
      </xdr:nvSpPr>
      <xdr:spPr>
        <a:xfrm>
          <a:off x="14846300" y="4739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152136</xdr:rowOff>
    </xdr:from>
    <xdr:to>
      <xdr:col>72</xdr:col>
      <xdr:colOff>123825</xdr:colOff>
      <xdr:row>29</xdr:row>
      <xdr:rowOff>82286</xdr:rowOff>
    </xdr:to>
    <xdr:sp macro="" textlink="">
      <xdr:nvSpPr>
        <xdr:cNvPr id="145" name="楕円 144"/>
        <xdr:cNvSpPr/>
      </xdr:nvSpPr>
      <xdr:spPr>
        <a:xfrm>
          <a:off x="14033500" y="495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138338</xdr:rowOff>
    </xdr:from>
    <xdr:to>
      <xdr:col>76</xdr:col>
      <xdr:colOff>22225</xdr:colOff>
      <xdr:row>29</xdr:row>
      <xdr:rowOff>31486</xdr:rowOff>
    </xdr:to>
    <xdr:cxnSp macro="">
      <xdr:nvCxnSpPr>
        <xdr:cNvPr id="146" name="直線コネクタ 145"/>
        <xdr:cNvCxnSpPr/>
      </xdr:nvCxnSpPr>
      <xdr:spPr>
        <a:xfrm flipV="1">
          <a:off x="14084300" y="4938938"/>
          <a:ext cx="711200" cy="6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164140</xdr:rowOff>
    </xdr:from>
    <xdr:to>
      <xdr:col>68</xdr:col>
      <xdr:colOff>123825</xdr:colOff>
      <xdr:row>29</xdr:row>
      <xdr:rowOff>94290</xdr:rowOff>
    </xdr:to>
    <xdr:sp macro="" textlink="">
      <xdr:nvSpPr>
        <xdr:cNvPr id="147" name="楕円 146"/>
        <xdr:cNvSpPr/>
      </xdr:nvSpPr>
      <xdr:spPr>
        <a:xfrm>
          <a:off x="13271500" y="496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31486</xdr:rowOff>
    </xdr:from>
    <xdr:to>
      <xdr:col>72</xdr:col>
      <xdr:colOff>73025</xdr:colOff>
      <xdr:row>29</xdr:row>
      <xdr:rowOff>43490</xdr:rowOff>
    </xdr:to>
    <xdr:cxnSp macro="">
      <xdr:nvCxnSpPr>
        <xdr:cNvPr id="148" name="直線コネクタ 147"/>
        <xdr:cNvCxnSpPr/>
      </xdr:nvCxnSpPr>
      <xdr:spPr>
        <a:xfrm flipV="1">
          <a:off x="13322300" y="5003536"/>
          <a:ext cx="762000" cy="1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149718</xdr:rowOff>
    </xdr:from>
    <xdr:to>
      <xdr:col>64</xdr:col>
      <xdr:colOff>123825</xdr:colOff>
      <xdr:row>29</xdr:row>
      <xdr:rowOff>79868</xdr:rowOff>
    </xdr:to>
    <xdr:sp macro="" textlink="">
      <xdr:nvSpPr>
        <xdr:cNvPr id="149" name="楕円 148"/>
        <xdr:cNvSpPr/>
      </xdr:nvSpPr>
      <xdr:spPr>
        <a:xfrm>
          <a:off x="12509500" y="495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29068</xdr:rowOff>
    </xdr:from>
    <xdr:to>
      <xdr:col>68</xdr:col>
      <xdr:colOff>73025</xdr:colOff>
      <xdr:row>29</xdr:row>
      <xdr:rowOff>43490</xdr:rowOff>
    </xdr:to>
    <xdr:cxnSp macro="">
      <xdr:nvCxnSpPr>
        <xdr:cNvPr id="150" name="直線コネクタ 149"/>
        <xdr:cNvCxnSpPr/>
      </xdr:nvCxnSpPr>
      <xdr:spPr>
        <a:xfrm>
          <a:off x="12560300" y="5001118"/>
          <a:ext cx="762000" cy="1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34229</xdr:rowOff>
    </xdr:from>
    <xdr:to>
      <xdr:col>60</xdr:col>
      <xdr:colOff>123825</xdr:colOff>
      <xdr:row>29</xdr:row>
      <xdr:rowOff>135829</xdr:rowOff>
    </xdr:to>
    <xdr:sp macro="" textlink="">
      <xdr:nvSpPr>
        <xdr:cNvPr id="151" name="楕円 150"/>
        <xdr:cNvSpPr/>
      </xdr:nvSpPr>
      <xdr:spPr>
        <a:xfrm>
          <a:off x="11747500" y="500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29068</xdr:rowOff>
    </xdr:from>
    <xdr:to>
      <xdr:col>64</xdr:col>
      <xdr:colOff>73025</xdr:colOff>
      <xdr:row>29</xdr:row>
      <xdr:rowOff>85029</xdr:rowOff>
    </xdr:to>
    <xdr:cxnSp macro="">
      <xdr:nvCxnSpPr>
        <xdr:cNvPr id="152" name="直線コネクタ 151"/>
        <xdr:cNvCxnSpPr/>
      </xdr:nvCxnSpPr>
      <xdr:spPr>
        <a:xfrm flipV="1">
          <a:off x="11798300" y="5001118"/>
          <a:ext cx="762000" cy="5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155714</xdr:rowOff>
    </xdr:from>
    <xdr:ext cx="469744" cy="259045"/>
    <xdr:sp macro="" textlink="">
      <xdr:nvSpPr>
        <xdr:cNvPr id="153" name="n_1aveValue債務償還比率"/>
        <xdr:cNvSpPr txBox="1"/>
      </xdr:nvSpPr>
      <xdr:spPr>
        <a:xfrm>
          <a:off x="13836727" y="512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162191</xdr:rowOff>
    </xdr:from>
    <xdr:ext cx="469744" cy="259045"/>
    <xdr:sp macro="" textlink="">
      <xdr:nvSpPr>
        <xdr:cNvPr id="154" name="n_2aveValue債務償還比率"/>
        <xdr:cNvSpPr txBox="1"/>
      </xdr:nvSpPr>
      <xdr:spPr>
        <a:xfrm>
          <a:off x="13087427" y="513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135592</xdr:rowOff>
    </xdr:from>
    <xdr:ext cx="469744" cy="259045"/>
    <xdr:sp macro="" textlink="">
      <xdr:nvSpPr>
        <xdr:cNvPr id="155" name="n_3aveValue債務償還比率"/>
        <xdr:cNvSpPr txBox="1"/>
      </xdr:nvSpPr>
      <xdr:spPr>
        <a:xfrm>
          <a:off x="12325427" y="510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88155</xdr:rowOff>
    </xdr:from>
    <xdr:ext cx="469744" cy="259045"/>
    <xdr:sp macro="" textlink="">
      <xdr:nvSpPr>
        <xdr:cNvPr id="156" name="n_4aveValue債務償還比率"/>
        <xdr:cNvSpPr txBox="1"/>
      </xdr:nvSpPr>
      <xdr:spPr>
        <a:xfrm>
          <a:off x="11563427" y="5231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98813</xdr:rowOff>
    </xdr:from>
    <xdr:ext cx="469744" cy="259045"/>
    <xdr:sp macro="" textlink="">
      <xdr:nvSpPr>
        <xdr:cNvPr id="157" name="n_1mainValue債務償還比率"/>
        <xdr:cNvSpPr txBox="1"/>
      </xdr:nvSpPr>
      <xdr:spPr>
        <a:xfrm>
          <a:off x="13836727" y="472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110817</xdr:rowOff>
    </xdr:from>
    <xdr:ext cx="469744" cy="259045"/>
    <xdr:sp macro="" textlink="">
      <xdr:nvSpPr>
        <xdr:cNvPr id="158" name="n_2mainValue債務償還比率"/>
        <xdr:cNvSpPr txBox="1"/>
      </xdr:nvSpPr>
      <xdr:spPr>
        <a:xfrm>
          <a:off x="13087427" y="473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96395</xdr:rowOff>
    </xdr:from>
    <xdr:ext cx="469744" cy="259045"/>
    <xdr:sp macro="" textlink="">
      <xdr:nvSpPr>
        <xdr:cNvPr id="159" name="n_3mainValue債務償還比率"/>
        <xdr:cNvSpPr txBox="1"/>
      </xdr:nvSpPr>
      <xdr:spPr>
        <a:xfrm>
          <a:off x="12325427" y="472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152356</xdr:rowOff>
    </xdr:from>
    <xdr:ext cx="469744" cy="259045"/>
    <xdr:sp macro="" textlink="">
      <xdr:nvSpPr>
        <xdr:cNvPr id="160" name="n_4mainValue債務償還比率"/>
        <xdr:cNvSpPr txBox="1"/>
      </xdr:nvSpPr>
      <xdr:spPr>
        <a:xfrm>
          <a:off x="11563427" y="478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25,939
25,523
793.29
31,007,452
29,296,393
1,358,973
16,232,182
28,905,181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xdr:rowOff>
    </xdr:from>
    <xdr:to>
      <xdr:col>24</xdr:col>
      <xdr:colOff>62865</xdr:colOff>
      <xdr:row>41</xdr:row>
      <xdr:rowOff>131445</xdr:rowOff>
    </xdr:to>
    <xdr:cxnSp macro="">
      <xdr:nvCxnSpPr>
        <xdr:cNvPr id="57" name="直線コネクタ 56"/>
        <xdr:cNvCxnSpPr/>
      </xdr:nvCxnSpPr>
      <xdr:spPr>
        <a:xfrm flipV="1">
          <a:off x="4634865" y="584073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xdr:cNvSpPr txBox="1"/>
      </xdr:nvSpPr>
      <xdr:spPr>
        <a:xfrm>
          <a:off x="4673600"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xdr:cNvCxnSpPr/>
      </xdr:nvCxnSpPr>
      <xdr:spPr>
        <a:xfrm>
          <a:off x="4546600" y="716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129557</xdr:rowOff>
    </xdr:from>
    <xdr:ext cx="405111" cy="259045"/>
    <xdr:sp macro="" textlink="">
      <xdr:nvSpPr>
        <xdr:cNvPr id="60" name="【道路】&#10;有形固定資産減価償却率最大値テキスト"/>
        <xdr:cNvSpPr txBox="1"/>
      </xdr:nvSpPr>
      <xdr:spPr>
        <a:xfrm>
          <a:off x="4673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xdr:rowOff>
    </xdr:from>
    <xdr:to>
      <xdr:col>24</xdr:col>
      <xdr:colOff>152400</xdr:colOff>
      <xdr:row>34</xdr:row>
      <xdr:rowOff>11430</xdr:rowOff>
    </xdr:to>
    <xdr:cxnSp macro="">
      <xdr:nvCxnSpPr>
        <xdr:cNvPr id="61" name="直線コネクタ 60"/>
        <xdr:cNvCxnSpPr/>
      </xdr:nvCxnSpPr>
      <xdr:spPr>
        <a:xfrm>
          <a:off x="4546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67327</xdr:rowOff>
    </xdr:from>
    <xdr:ext cx="405111" cy="259045"/>
    <xdr:sp macro="" textlink="">
      <xdr:nvSpPr>
        <xdr:cNvPr id="62" name="【道路】&#10;有形固定資産減価償却率平均値テキスト"/>
        <xdr:cNvSpPr txBox="1"/>
      </xdr:nvSpPr>
      <xdr:spPr>
        <a:xfrm>
          <a:off x="4673600" y="6410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6350</xdr:rowOff>
    </xdr:from>
    <xdr:to>
      <xdr:col>10</xdr:col>
      <xdr:colOff>165100</xdr:colOff>
      <xdr:row>38</xdr:row>
      <xdr:rowOff>107950</xdr:rowOff>
    </xdr:to>
    <xdr:sp macro="" textlink="">
      <xdr:nvSpPr>
        <xdr:cNvPr id="66" name="フローチャート: 判断 65"/>
        <xdr:cNvSpPr/>
      </xdr:nvSpPr>
      <xdr:spPr>
        <a:xfrm>
          <a:off x="1968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52070</xdr:rowOff>
    </xdr:from>
    <xdr:to>
      <xdr:col>24</xdr:col>
      <xdr:colOff>114300</xdr:colOff>
      <xdr:row>41</xdr:row>
      <xdr:rowOff>153670</xdr:rowOff>
    </xdr:to>
    <xdr:sp macro="" textlink="">
      <xdr:nvSpPr>
        <xdr:cNvPr id="73" name="楕円 72"/>
        <xdr:cNvSpPr/>
      </xdr:nvSpPr>
      <xdr:spPr>
        <a:xfrm>
          <a:off x="45847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138447</xdr:rowOff>
    </xdr:from>
    <xdr:ext cx="405111" cy="259045"/>
    <xdr:sp macro="" textlink="">
      <xdr:nvSpPr>
        <xdr:cNvPr id="74" name="【道路】&#10;有形固定資産減価償却率該当値テキスト"/>
        <xdr:cNvSpPr txBox="1"/>
      </xdr:nvSpPr>
      <xdr:spPr>
        <a:xfrm>
          <a:off x="4673600" y="699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103505</xdr:rowOff>
    </xdr:from>
    <xdr:to>
      <xdr:col>20</xdr:col>
      <xdr:colOff>38100</xdr:colOff>
      <xdr:row>42</xdr:row>
      <xdr:rowOff>33655</xdr:rowOff>
    </xdr:to>
    <xdr:sp macro="" textlink="">
      <xdr:nvSpPr>
        <xdr:cNvPr id="75" name="楕円 74"/>
        <xdr:cNvSpPr/>
      </xdr:nvSpPr>
      <xdr:spPr>
        <a:xfrm>
          <a:off x="3746500" y="713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102870</xdr:rowOff>
    </xdr:from>
    <xdr:to>
      <xdr:col>24</xdr:col>
      <xdr:colOff>63500</xdr:colOff>
      <xdr:row>41</xdr:row>
      <xdr:rowOff>154305</xdr:rowOff>
    </xdr:to>
    <xdr:cxnSp macro="">
      <xdr:nvCxnSpPr>
        <xdr:cNvPr id="76" name="直線コネクタ 75"/>
        <xdr:cNvCxnSpPr/>
      </xdr:nvCxnSpPr>
      <xdr:spPr>
        <a:xfrm flipV="1">
          <a:off x="3797300" y="713232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90170</xdr:rowOff>
    </xdr:from>
    <xdr:to>
      <xdr:col>15</xdr:col>
      <xdr:colOff>101600</xdr:colOff>
      <xdr:row>42</xdr:row>
      <xdr:rowOff>20320</xdr:rowOff>
    </xdr:to>
    <xdr:sp macro="" textlink="">
      <xdr:nvSpPr>
        <xdr:cNvPr id="77" name="楕円 76"/>
        <xdr:cNvSpPr/>
      </xdr:nvSpPr>
      <xdr:spPr>
        <a:xfrm>
          <a:off x="28575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140970</xdr:rowOff>
    </xdr:from>
    <xdr:to>
      <xdr:col>19</xdr:col>
      <xdr:colOff>177800</xdr:colOff>
      <xdr:row>41</xdr:row>
      <xdr:rowOff>154305</xdr:rowOff>
    </xdr:to>
    <xdr:cxnSp macro="">
      <xdr:nvCxnSpPr>
        <xdr:cNvPr id="78" name="直線コネクタ 77"/>
        <xdr:cNvCxnSpPr/>
      </xdr:nvCxnSpPr>
      <xdr:spPr>
        <a:xfrm>
          <a:off x="2908300" y="717042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97790</xdr:rowOff>
    </xdr:from>
    <xdr:to>
      <xdr:col>10</xdr:col>
      <xdr:colOff>165100</xdr:colOff>
      <xdr:row>42</xdr:row>
      <xdr:rowOff>27940</xdr:rowOff>
    </xdr:to>
    <xdr:sp macro="" textlink="">
      <xdr:nvSpPr>
        <xdr:cNvPr id="79" name="楕円 78"/>
        <xdr:cNvSpPr/>
      </xdr:nvSpPr>
      <xdr:spPr>
        <a:xfrm>
          <a:off x="19685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140970</xdr:rowOff>
    </xdr:from>
    <xdr:to>
      <xdr:col>15</xdr:col>
      <xdr:colOff>50800</xdr:colOff>
      <xdr:row>41</xdr:row>
      <xdr:rowOff>148590</xdr:rowOff>
    </xdr:to>
    <xdr:cxnSp macro="">
      <xdr:nvCxnSpPr>
        <xdr:cNvPr id="80" name="直線コネクタ 79"/>
        <xdr:cNvCxnSpPr/>
      </xdr:nvCxnSpPr>
      <xdr:spPr>
        <a:xfrm flipV="1">
          <a:off x="2019300" y="7170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93980</xdr:rowOff>
    </xdr:from>
    <xdr:to>
      <xdr:col>6</xdr:col>
      <xdr:colOff>38100</xdr:colOff>
      <xdr:row>42</xdr:row>
      <xdr:rowOff>24130</xdr:rowOff>
    </xdr:to>
    <xdr:sp macro="" textlink="">
      <xdr:nvSpPr>
        <xdr:cNvPr id="81" name="楕円 80"/>
        <xdr:cNvSpPr/>
      </xdr:nvSpPr>
      <xdr:spPr>
        <a:xfrm>
          <a:off x="1079500" y="712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144780</xdr:rowOff>
    </xdr:from>
    <xdr:to>
      <xdr:col>10</xdr:col>
      <xdr:colOff>114300</xdr:colOff>
      <xdr:row>41</xdr:row>
      <xdr:rowOff>148590</xdr:rowOff>
    </xdr:to>
    <xdr:cxnSp macro="">
      <xdr:nvCxnSpPr>
        <xdr:cNvPr id="82" name="直線コネクタ 81"/>
        <xdr:cNvCxnSpPr/>
      </xdr:nvCxnSpPr>
      <xdr:spPr>
        <a:xfrm>
          <a:off x="1130300" y="71742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137812</xdr:rowOff>
    </xdr:from>
    <xdr:ext cx="405111" cy="259045"/>
    <xdr:sp macro="" textlink="">
      <xdr:nvSpPr>
        <xdr:cNvPr id="83" name="n_1aveValue【道路】&#10;有形固定資産減価償却率"/>
        <xdr:cNvSpPr txBox="1"/>
      </xdr:nvSpPr>
      <xdr:spPr>
        <a:xfrm>
          <a:off x="3582044" y="631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135907</xdr:rowOff>
    </xdr:from>
    <xdr:ext cx="405111" cy="259045"/>
    <xdr:sp macro="" textlink="">
      <xdr:nvSpPr>
        <xdr:cNvPr id="84" name="n_2aveValue【道路】&#10;有形固定資産減価償却率"/>
        <xdr:cNvSpPr txBox="1"/>
      </xdr:nvSpPr>
      <xdr:spPr>
        <a:xfrm>
          <a:off x="2705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124477</xdr:rowOff>
    </xdr:from>
    <xdr:ext cx="405111" cy="259045"/>
    <xdr:sp macro="" textlink="">
      <xdr:nvSpPr>
        <xdr:cNvPr id="85" name="n_3aveValue【道路】&#10;有形固定資産減価償却率"/>
        <xdr:cNvSpPr txBox="1"/>
      </xdr:nvSpPr>
      <xdr:spPr>
        <a:xfrm>
          <a:off x="1816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24782</xdr:rowOff>
    </xdr:from>
    <xdr:ext cx="405111" cy="259045"/>
    <xdr:sp macro="" textlink="">
      <xdr:nvSpPr>
        <xdr:cNvPr id="87" name="n_1mainValue【道路】&#10;有形固定資産減価償却率"/>
        <xdr:cNvSpPr txBox="1"/>
      </xdr:nvSpPr>
      <xdr:spPr>
        <a:xfrm>
          <a:off x="3582044"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11447</xdr:rowOff>
    </xdr:from>
    <xdr:ext cx="405111" cy="259045"/>
    <xdr:sp macro="" textlink="">
      <xdr:nvSpPr>
        <xdr:cNvPr id="88" name="n_2mainValue【道路】&#10;有形固定資産減価償却率"/>
        <xdr:cNvSpPr txBox="1"/>
      </xdr:nvSpPr>
      <xdr:spPr>
        <a:xfrm>
          <a:off x="2705744"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19067</xdr:rowOff>
    </xdr:from>
    <xdr:ext cx="405111" cy="259045"/>
    <xdr:sp macro="" textlink="">
      <xdr:nvSpPr>
        <xdr:cNvPr id="89" name="n_3mainValue【道路】&#10;有形固定資産減価償却率"/>
        <xdr:cNvSpPr txBox="1"/>
      </xdr:nvSpPr>
      <xdr:spPr>
        <a:xfrm>
          <a:off x="1816744"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15257</xdr:rowOff>
    </xdr:from>
    <xdr:ext cx="405111" cy="259045"/>
    <xdr:sp macro="" textlink="">
      <xdr:nvSpPr>
        <xdr:cNvPr id="90" name="n_4mainValue【道路】&#10;有形固定資産減価償却率"/>
        <xdr:cNvSpPr txBox="1"/>
      </xdr:nvSpPr>
      <xdr:spPr>
        <a:xfrm>
          <a:off x="927744"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127387</xdr:rowOff>
    </xdr:from>
    <xdr:to>
      <xdr:col>54</xdr:col>
      <xdr:colOff>189865</xdr:colOff>
      <xdr:row>42</xdr:row>
      <xdr:rowOff>28766</xdr:rowOff>
    </xdr:to>
    <xdr:cxnSp macro="">
      <xdr:nvCxnSpPr>
        <xdr:cNvPr id="114" name="直線コネクタ 113"/>
        <xdr:cNvCxnSpPr/>
      </xdr:nvCxnSpPr>
      <xdr:spPr>
        <a:xfrm flipV="1">
          <a:off x="10476865" y="5613787"/>
          <a:ext cx="0" cy="1615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32593</xdr:rowOff>
    </xdr:from>
    <xdr:ext cx="469744" cy="259045"/>
    <xdr:sp macro="" textlink="">
      <xdr:nvSpPr>
        <xdr:cNvPr id="115" name="【道路】&#10;一人当たり延長最小値テキスト"/>
        <xdr:cNvSpPr txBox="1"/>
      </xdr:nvSpPr>
      <xdr:spPr>
        <a:xfrm>
          <a:off x="10515600" y="7233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28766</xdr:rowOff>
    </xdr:from>
    <xdr:to>
      <xdr:col>55</xdr:col>
      <xdr:colOff>88900</xdr:colOff>
      <xdr:row>42</xdr:row>
      <xdr:rowOff>28766</xdr:rowOff>
    </xdr:to>
    <xdr:cxnSp macro="">
      <xdr:nvCxnSpPr>
        <xdr:cNvPr id="116" name="直線コネクタ 115"/>
        <xdr:cNvCxnSpPr/>
      </xdr:nvCxnSpPr>
      <xdr:spPr>
        <a:xfrm>
          <a:off x="10388600" y="7229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74064</xdr:rowOff>
    </xdr:from>
    <xdr:ext cx="534377" cy="259045"/>
    <xdr:sp macro="" textlink="">
      <xdr:nvSpPr>
        <xdr:cNvPr id="117" name="【道路】&#10;一人当たり延長最大値テキスト"/>
        <xdr:cNvSpPr txBox="1"/>
      </xdr:nvSpPr>
      <xdr:spPr>
        <a:xfrm>
          <a:off x="10515600" y="538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127387</xdr:rowOff>
    </xdr:from>
    <xdr:to>
      <xdr:col>55</xdr:col>
      <xdr:colOff>88900</xdr:colOff>
      <xdr:row>32</xdr:row>
      <xdr:rowOff>127387</xdr:rowOff>
    </xdr:to>
    <xdr:cxnSp macro="">
      <xdr:nvCxnSpPr>
        <xdr:cNvPr id="118" name="直線コネクタ 117"/>
        <xdr:cNvCxnSpPr/>
      </xdr:nvCxnSpPr>
      <xdr:spPr>
        <a:xfrm>
          <a:off x="10388600" y="561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116622</xdr:rowOff>
    </xdr:from>
    <xdr:ext cx="534377" cy="259045"/>
    <xdr:sp macro="" textlink="">
      <xdr:nvSpPr>
        <xdr:cNvPr id="119" name="【道路】&#10;一人当たり延長平均値テキスト"/>
        <xdr:cNvSpPr txBox="1"/>
      </xdr:nvSpPr>
      <xdr:spPr>
        <a:xfrm>
          <a:off x="10515600" y="6631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138195</xdr:rowOff>
    </xdr:from>
    <xdr:to>
      <xdr:col>55</xdr:col>
      <xdr:colOff>50800</xdr:colOff>
      <xdr:row>39</xdr:row>
      <xdr:rowOff>68345</xdr:rowOff>
    </xdr:to>
    <xdr:sp macro="" textlink="">
      <xdr:nvSpPr>
        <xdr:cNvPr id="120" name="フローチャート: 判断 119"/>
        <xdr:cNvSpPr/>
      </xdr:nvSpPr>
      <xdr:spPr>
        <a:xfrm>
          <a:off x="10426700" y="665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142481</xdr:rowOff>
    </xdr:from>
    <xdr:to>
      <xdr:col>50</xdr:col>
      <xdr:colOff>165100</xdr:colOff>
      <xdr:row>39</xdr:row>
      <xdr:rowOff>72631</xdr:rowOff>
    </xdr:to>
    <xdr:sp macro="" textlink="">
      <xdr:nvSpPr>
        <xdr:cNvPr id="121" name="フローチャート: 判断 120"/>
        <xdr:cNvSpPr/>
      </xdr:nvSpPr>
      <xdr:spPr>
        <a:xfrm>
          <a:off x="9588500" y="665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149778</xdr:rowOff>
    </xdr:from>
    <xdr:to>
      <xdr:col>46</xdr:col>
      <xdr:colOff>38100</xdr:colOff>
      <xdr:row>39</xdr:row>
      <xdr:rowOff>79928</xdr:rowOff>
    </xdr:to>
    <xdr:sp macro="" textlink="">
      <xdr:nvSpPr>
        <xdr:cNvPr id="122" name="フローチャート: 判断 121"/>
        <xdr:cNvSpPr/>
      </xdr:nvSpPr>
      <xdr:spPr>
        <a:xfrm>
          <a:off x="8699500" y="666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163113</xdr:rowOff>
    </xdr:from>
    <xdr:to>
      <xdr:col>41</xdr:col>
      <xdr:colOff>101600</xdr:colOff>
      <xdr:row>39</xdr:row>
      <xdr:rowOff>93263</xdr:rowOff>
    </xdr:to>
    <xdr:sp macro="" textlink="">
      <xdr:nvSpPr>
        <xdr:cNvPr id="123" name="フローチャート: 判断 122"/>
        <xdr:cNvSpPr/>
      </xdr:nvSpPr>
      <xdr:spPr>
        <a:xfrm>
          <a:off x="7810500" y="667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21457</xdr:rowOff>
    </xdr:from>
    <xdr:to>
      <xdr:col>36</xdr:col>
      <xdr:colOff>165100</xdr:colOff>
      <xdr:row>39</xdr:row>
      <xdr:rowOff>123057</xdr:rowOff>
    </xdr:to>
    <xdr:sp macro="" textlink="">
      <xdr:nvSpPr>
        <xdr:cNvPr id="124" name="フローチャート: 判断 123"/>
        <xdr:cNvSpPr/>
      </xdr:nvSpPr>
      <xdr:spPr>
        <a:xfrm>
          <a:off x="6921500" y="670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38640</xdr:rowOff>
    </xdr:from>
    <xdr:to>
      <xdr:col>55</xdr:col>
      <xdr:colOff>50800</xdr:colOff>
      <xdr:row>34</xdr:row>
      <xdr:rowOff>140240</xdr:rowOff>
    </xdr:to>
    <xdr:sp macro="" textlink="">
      <xdr:nvSpPr>
        <xdr:cNvPr id="130" name="楕円 129"/>
        <xdr:cNvSpPr/>
      </xdr:nvSpPr>
      <xdr:spPr>
        <a:xfrm>
          <a:off x="10426700" y="58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61517</xdr:rowOff>
    </xdr:from>
    <xdr:ext cx="534377" cy="259045"/>
    <xdr:sp macro="" textlink="">
      <xdr:nvSpPr>
        <xdr:cNvPr id="131" name="【道路】&#10;一人当たり延長該当値テキスト"/>
        <xdr:cNvSpPr txBox="1"/>
      </xdr:nvSpPr>
      <xdr:spPr>
        <a:xfrm>
          <a:off x="10515600" y="571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102152</xdr:rowOff>
    </xdr:from>
    <xdr:to>
      <xdr:col>50</xdr:col>
      <xdr:colOff>165100</xdr:colOff>
      <xdr:row>35</xdr:row>
      <xdr:rowOff>32302</xdr:rowOff>
    </xdr:to>
    <xdr:sp macro="" textlink="">
      <xdr:nvSpPr>
        <xdr:cNvPr id="132" name="楕円 131"/>
        <xdr:cNvSpPr/>
      </xdr:nvSpPr>
      <xdr:spPr>
        <a:xfrm>
          <a:off x="9588500" y="593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89440</xdr:rowOff>
    </xdr:from>
    <xdr:to>
      <xdr:col>55</xdr:col>
      <xdr:colOff>0</xdr:colOff>
      <xdr:row>34</xdr:row>
      <xdr:rowOff>152952</xdr:rowOff>
    </xdr:to>
    <xdr:cxnSp macro="">
      <xdr:nvCxnSpPr>
        <xdr:cNvPr id="133" name="直線コネクタ 132"/>
        <xdr:cNvCxnSpPr/>
      </xdr:nvCxnSpPr>
      <xdr:spPr>
        <a:xfrm flipV="1">
          <a:off x="9639300" y="5918740"/>
          <a:ext cx="838200" cy="6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131909</xdr:rowOff>
    </xdr:from>
    <xdr:to>
      <xdr:col>46</xdr:col>
      <xdr:colOff>38100</xdr:colOff>
      <xdr:row>35</xdr:row>
      <xdr:rowOff>62059</xdr:rowOff>
    </xdr:to>
    <xdr:sp macro="" textlink="">
      <xdr:nvSpPr>
        <xdr:cNvPr id="134" name="楕円 133"/>
        <xdr:cNvSpPr/>
      </xdr:nvSpPr>
      <xdr:spPr>
        <a:xfrm>
          <a:off x="8699500" y="596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152952</xdr:rowOff>
    </xdr:from>
    <xdr:to>
      <xdr:col>50</xdr:col>
      <xdr:colOff>114300</xdr:colOff>
      <xdr:row>35</xdr:row>
      <xdr:rowOff>11259</xdr:rowOff>
    </xdr:to>
    <xdr:cxnSp macro="">
      <xdr:nvCxnSpPr>
        <xdr:cNvPr id="135" name="直線コネクタ 134"/>
        <xdr:cNvCxnSpPr/>
      </xdr:nvCxnSpPr>
      <xdr:spPr>
        <a:xfrm flipV="1">
          <a:off x="8750300" y="5982252"/>
          <a:ext cx="889000" cy="2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159893</xdr:rowOff>
    </xdr:from>
    <xdr:to>
      <xdr:col>41</xdr:col>
      <xdr:colOff>101600</xdr:colOff>
      <xdr:row>35</xdr:row>
      <xdr:rowOff>90043</xdr:rowOff>
    </xdr:to>
    <xdr:sp macro="" textlink="">
      <xdr:nvSpPr>
        <xdr:cNvPr id="136" name="楕円 135"/>
        <xdr:cNvSpPr/>
      </xdr:nvSpPr>
      <xdr:spPr>
        <a:xfrm>
          <a:off x="7810500" y="598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11259</xdr:rowOff>
    </xdr:from>
    <xdr:to>
      <xdr:col>45</xdr:col>
      <xdr:colOff>177800</xdr:colOff>
      <xdr:row>35</xdr:row>
      <xdr:rowOff>39243</xdr:rowOff>
    </xdr:to>
    <xdr:cxnSp macro="">
      <xdr:nvCxnSpPr>
        <xdr:cNvPr id="137" name="直線コネクタ 136"/>
        <xdr:cNvCxnSpPr/>
      </xdr:nvCxnSpPr>
      <xdr:spPr>
        <a:xfrm flipV="1">
          <a:off x="7861300" y="6012009"/>
          <a:ext cx="889000" cy="2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35</xdr:row>
      <xdr:rowOff>14199</xdr:rowOff>
    </xdr:from>
    <xdr:to>
      <xdr:col>36</xdr:col>
      <xdr:colOff>165100</xdr:colOff>
      <xdr:row>35</xdr:row>
      <xdr:rowOff>115799</xdr:rowOff>
    </xdr:to>
    <xdr:sp macro="" textlink="">
      <xdr:nvSpPr>
        <xdr:cNvPr id="138" name="楕円 137"/>
        <xdr:cNvSpPr/>
      </xdr:nvSpPr>
      <xdr:spPr>
        <a:xfrm>
          <a:off x="6921500" y="601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39243</xdr:rowOff>
    </xdr:from>
    <xdr:to>
      <xdr:col>41</xdr:col>
      <xdr:colOff>50800</xdr:colOff>
      <xdr:row>35</xdr:row>
      <xdr:rowOff>64999</xdr:rowOff>
    </xdr:to>
    <xdr:cxnSp macro="">
      <xdr:nvCxnSpPr>
        <xdr:cNvPr id="139" name="直線コネクタ 138"/>
        <xdr:cNvCxnSpPr/>
      </xdr:nvCxnSpPr>
      <xdr:spPr>
        <a:xfrm flipV="1">
          <a:off x="6972300" y="6039993"/>
          <a:ext cx="889000" cy="2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63758</xdr:rowOff>
    </xdr:from>
    <xdr:ext cx="534377" cy="259045"/>
    <xdr:sp macro="" textlink="">
      <xdr:nvSpPr>
        <xdr:cNvPr id="140" name="n_1aveValue【道路】&#10;一人当たり延長"/>
        <xdr:cNvSpPr txBox="1"/>
      </xdr:nvSpPr>
      <xdr:spPr>
        <a:xfrm>
          <a:off x="9359411" y="6750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71055</xdr:rowOff>
    </xdr:from>
    <xdr:ext cx="534377" cy="259045"/>
    <xdr:sp macro="" textlink="">
      <xdr:nvSpPr>
        <xdr:cNvPr id="141" name="n_2aveValue【道路】&#10;一人当たり延長"/>
        <xdr:cNvSpPr txBox="1"/>
      </xdr:nvSpPr>
      <xdr:spPr>
        <a:xfrm>
          <a:off x="8483111" y="6757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84390</xdr:rowOff>
    </xdr:from>
    <xdr:ext cx="534377" cy="259045"/>
    <xdr:sp macro="" textlink="">
      <xdr:nvSpPr>
        <xdr:cNvPr id="142" name="n_3aveValue【道路】&#10;一人当たり延長"/>
        <xdr:cNvSpPr txBox="1"/>
      </xdr:nvSpPr>
      <xdr:spPr>
        <a:xfrm>
          <a:off x="7594111" y="677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114184</xdr:rowOff>
    </xdr:from>
    <xdr:ext cx="534377" cy="259045"/>
    <xdr:sp macro="" textlink="">
      <xdr:nvSpPr>
        <xdr:cNvPr id="143" name="n_4aveValue【道路】&#10;一人当たり延長"/>
        <xdr:cNvSpPr txBox="1"/>
      </xdr:nvSpPr>
      <xdr:spPr>
        <a:xfrm>
          <a:off x="6705111" y="68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33</xdr:row>
      <xdr:rowOff>48829</xdr:rowOff>
    </xdr:from>
    <xdr:ext cx="534377" cy="259045"/>
    <xdr:sp macro="" textlink="">
      <xdr:nvSpPr>
        <xdr:cNvPr id="144" name="n_1mainValue【道路】&#10;一人当たり延長"/>
        <xdr:cNvSpPr txBox="1"/>
      </xdr:nvSpPr>
      <xdr:spPr>
        <a:xfrm>
          <a:off x="9359411" y="5706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33</xdr:row>
      <xdr:rowOff>78586</xdr:rowOff>
    </xdr:from>
    <xdr:ext cx="534377" cy="259045"/>
    <xdr:sp macro="" textlink="">
      <xdr:nvSpPr>
        <xdr:cNvPr id="145" name="n_2mainValue【道路】&#10;一人当たり延長"/>
        <xdr:cNvSpPr txBox="1"/>
      </xdr:nvSpPr>
      <xdr:spPr>
        <a:xfrm>
          <a:off x="8483111" y="573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33</xdr:row>
      <xdr:rowOff>106570</xdr:rowOff>
    </xdr:from>
    <xdr:ext cx="534377" cy="259045"/>
    <xdr:sp macro="" textlink="">
      <xdr:nvSpPr>
        <xdr:cNvPr id="146" name="n_3mainValue【道路】&#10;一人当たり延長"/>
        <xdr:cNvSpPr txBox="1"/>
      </xdr:nvSpPr>
      <xdr:spPr>
        <a:xfrm>
          <a:off x="7594111" y="5764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33</xdr:row>
      <xdr:rowOff>132326</xdr:rowOff>
    </xdr:from>
    <xdr:ext cx="534377" cy="259045"/>
    <xdr:sp macro="" textlink="">
      <xdr:nvSpPr>
        <xdr:cNvPr id="147" name="n_4mainValue【道路】&#10;一人当たり延長"/>
        <xdr:cNvSpPr txBox="1"/>
      </xdr:nvSpPr>
      <xdr:spPr>
        <a:xfrm>
          <a:off x="6705111" y="579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35923</xdr:rowOff>
    </xdr:to>
    <xdr:cxnSp macro="">
      <xdr:nvCxnSpPr>
        <xdr:cNvPr id="173" name="直線コネクタ 172"/>
        <xdr:cNvCxnSpPr/>
      </xdr:nvCxnSpPr>
      <xdr:spPr>
        <a:xfrm flipV="1">
          <a:off x="4634865" y="9555480"/>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39750</xdr:rowOff>
    </xdr:from>
    <xdr:ext cx="405111" cy="259045"/>
    <xdr:sp macro="" textlink="">
      <xdr:nvSpPr>
        <xdr:cNvPr id="174" name="【橋りょう・トンネル】&#10;有形固定資産減価償却率最小値テキスト"/>
        <xdr:cNvSpPr txBox="1"/>
      </xdr:nvSpPr>
      <xdr:spPr>
        <a:xfrm>
          <a:off x="4673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35923</xdr:rowOff>
    </xdr:from>
    <xdr:to>
      <xdr:col>24</xdr:col>
      <xdr:colOff>152400</xdr:colOff>
      <xdr:row>64</xdr:row>
      <xdr:rowOff>35923</xdr:rowOff>
    </xdr:to>
    <xdr:cxnSp macro="">
      <xdr:nvCxnSpPr>
        <xdr:cNvPr id="175" name="直線コネクタ 174"/>
        <xdr:cNvCxnSpPr/>
      </xdr:nvCxnSpPr>
      <xdr:spPr>
        <a:xfrm>
          <a:off x="4546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6" name="【橋りょう・トンネル】&#10;有形固定資産減価償却率最大値テキスト"/>
        <xdr:cNvSpPr txBox="1"/>
      </xdr:nvSpPr>
      <xdr:spPr>
        <a:xfrm>
          <a:off x="467360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7" name="直線コネクタ 176"/>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53720</xdr:rowOff>
    </xdr:from>
    <xdr:ext cx="405111" cy="259045"/>
    <xdr:sp macro="" textlink="">
      <xdr:nvSpPr>
        <xdr:cNvPr id="178" name="【橋りょう・トンネル】&#10;有形固定資産減価償却率平均値テキスト"/>
        <xdr:cNvSpPr txBox="1"/>
      </xdr:nvSpPr>
      <xdr:spPr>
        <a:xfrm>
          <a:off x="4673600" y="10340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30843</xdr:rowOff>
    </xdr:from>
    <xdr:to>
      <xdr:col>24</xdr:col>
      <xdr:colOff>114300</xdr:colOff>
      <xdr:row>61</xdr:row>
      <xdr:rowOff>132443</xdr:rowOff>
    </xdr:to>
    <xdr:sp macro="" textlink="">
      <xdr:nvSpPr>
        <xdr:cNvPr id="179" name="フローチャート: 判断 178"/>
        <xdr:cNvSpPr/>
      </xdr:nvSpPr>
      <xdr:spPr>
        <a:xfrm>
          <a:off x="4584700" y="1048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12881</xdr:rowOff>
    </xdr:from>
    <xdr:to>
      <xdr:col>20</xdr:col>
      <xdr:colOff>38100</xdr:colOff>
      <xdr:row>61</xdr:row>
      <xdr:rowOff>114481</xdr:rowOff>
    </xdr:to>
    <xdr:sp macro="" textlink="">
      <xdr:nvSpPr>
        <xdr:cNvPr id="180" name="フローチャート: 判断 179"/>
        <xdr:cNvSpPr/>
      </xdr:nvSpPr>
      <xdr:spPr>
        <a:xfrm>
          <a:off x="3746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168003</xdr:rowOff>
    </xdr:from>
    <xdr:to>
      <xdr:col>15</xdr:col>
      <xdr:colOff>101600</xdr:colOff>
      <xdr:row>61</xdr:row>
      <xdr:rowOff>98153</xdr:rowOff>
    </xdr:to>
    <xdr:sp macro="" textlink="">
      <xdr:nvSpPr>
        <xdr:cNvPr id="181" name="フローチャート: 判断 180"/>
        <xdr:cNvSpPr/>
      </xdr:nvSpPr>
      <xdr:spPr>
        <a:xfrm>
          <a:off x="2857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148409</xdr:rowOff>
    </xdr:from>
    <xdr:to>
      <xdr:col>10</xdr:col>
      <xdr:colOff>165100</xdr:colOff>
      <xdr:row>61</xdr:row>
      <xdr:rowOff>78559</xdr:rowOff>
    </xdr:to>
    <xdr:sp macro="" textlink="">
      <xdr:nvSpPr>
        <xdr:cNvPr id="182" name="フローチャート: 判断 181"/>
        <xdr:cNvSpPr/>
      </xdr:nvSpPr>
      <xdr:spPr>
        <a:xfrm>
          <a:off x="1968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115751</xdr:rowOff>
    </xdr:from>
    <xdr:to>
      <xdr:col>6</xdr:col>
      <xdr:colOff>38100</xdr:colOff>
      <xdr:row>61</xdr:row>
      <xdr:rowOff>45901</xdr:rowOff>
    </xdr:to>
    <xdr:sp macro="" textlink="">
      <xdr:nvSpPr>
        <xdr:cNvPr id="183" name="フローチャート: 判断 182"/>
        <xdr:cNvSpPr/>
      </xdr:nvSpPr>
      <xdr:spPr>
        <a:xfrm>
          <a:off x="10795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45538</xdr:rowOff>
    </xdr:from>
    <xdr:to>
      <xdr:col>24</xdr:col>
      <xdr:colOff>114300</xdr:colOff>
      <xdr:row>61</xdr:row>
      <xdr:rowOff>147138</xdr:rowOff>
    </xdr:to>
    <xdr:sp macro="" textlink="">
      <xdr:nvSpPr>
        <xdr:cNvPr id="189" name="楕円 188"/>
        <xdr:cNvSpPr/>
      </xdr:nvSpPr>
      <xdr:spPr>
        <a:xfrm>
          <a:off x="4584700" y="1050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23965</xdr:rowOff>
    </xdr:from>
    <xdr:ext cx="405111" cy="259045"/>
    <xdr:sp macro="" textlink="">
      <xdr:nvSpPr>
        <xdr:cNvPr id="190" name="【橋りょう・トンネル】&#10;有形固定資産減価償却率該当値テキスト"/>
        <xdr:cNvSpPr txBox="1"/>
      </xdr:nvSpPr>
      <xdr:spPr>
        <a:xfrm>
          <a:off x="4673600" y="1048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40640</xdr:rowOff>
    </xdr:from>
    <xdr:to>
      <xdr:col>20</xdr:col>
      <xdr:colOff>38100</xdr:colOff>
      <xdr:row>61</xdr:row>
      <xdr:rowOff>142240</xdr:rowOff>
    </xdr:to>
    <xdr:sp macro="" textlink="">
      <xdr:nvSpPr>
        <xdr:cNvPr id="191" name="楕円 190"/>
        <xdr:cNvSpPr/>
      </xdr:nvSpPr>
      <xdr:spPr>
        <a:xfrm>
          <a:off x="3746500" y="1049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91440</xdr:rowOff>
    </xdr:from>
    <xdr:to>
      <xdr:col>24</xdr:col>
      <xdr:colOff>63500</xdr:colOff>
      <xdr:row>61</xdr:row>
      <xdr:rowOff>96338</xdr:rowOff>
    </xdr:to>
    <xdr:cxnSp macro="">
      <xdr:nvCxnSpPr>
        <xdr:cNvPr id="192" name="直線コネクタ 191"/>
        <xdr:cNvCxnSpPr/>
      </xdr:nvCxnSpPr>
      <xdr:spPr>
        <a:xfrm>
          <a:off x="3797300" y="10549890"/>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14515</xdr:rowOff>
    </xdr:from>
    <xdr:to>
      <xdr:col>15</xdr:col>
      <xdr:colOff>101600</xdr:colOff>
      <xdr:row>61</xdr:row>
      <xdr:rowOff>116115</xdr:rowOff>
    </xdr:to>
    <xdr:sp macro="" textlink="">
      <xdr:nvSpPr>
        <xdr:cNvPr id="193" name="楕円 192"/>
        <xdr:cNvSpPr/>
      </xdr:nvSpPr>
      <xdr:spPr>
        <a:xfrm>
          <a:off x="2857500" y="104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65315</xdr:rowOff>
    </xdr:from>
    <xdr:to>
      <xdr:col>19</xdr:col>
      <xdr:colOff>177800</xdr:colOff>
      <xdr:row>61</xdr:row>
      <xdr:rowOff>91440</xdr:rowOff>
    </xdr:to>
    <xdr:cxnSp macro="">
      <xdr:nvCxnSpPr>
        <xdr:cNvPr id="194" name="直線コネクタ 193"/>
        <xdr:cNvCxnSpPr/>
      </xdr:nvCxnSpPr>
      <xdr:spPr>
        <a:xfrm>
          <a:off x="2908300" y="10523765"/>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164737</xdr:rowOff>
    </xdr:from>
    <xdr:to>
      <xdr:col>10</xdr:col>
      <xdr:colOff>165100</xdr:colOff>
      <xdr:row>61</xdr:row>
      <xdr:rowOff>94887</xdr:rowOff>
    </xdr:to>
    <xdr:sp macro="" textlink="">
      <xdr:nvSpPr>
        <xdr:cNvPr id="195" name="楕円 194"/>
        <xdr:cNvSpPr/>
      </xdr:nvSpPr>
      <xdr:spPr>
        <a:xfrm>
          <a:off x="19685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44087</xdr:rowOff>
    </xdr:from>
    <xdr:to>
      <xdr:col>15</xdr:col>
      <xdr:colOff>50800</xdr:colOff>
      <xdr:row>61</xdr:row>
      <xdr:rowOff>65315</xdr:rowOff>
    </xdr:to>
    <xdr:cxnSp macro="">
      <xdr:nvCxnSpPr>
        <xdr:cNvPr id="196" name="直線コネクタ 195"/>
        <xdr:cNvCxnSpPr/>
      </xdr:nvCxnSpPr>
      <xdr:spPr>
        <a:xfrm>
          <a:off x="2019300" y="10502537"/>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141877</xdr:rowOff>
    </xdr:from>
    <xdr:to>
      <xdr:col>6</xdr:col>
      <xdr:colOff>38100</xdr:colOff>
      <xdr:row>61</xdr:row>
      <xdr:rowOff>72027</xdr:rowOff>
    </xdr:to>
    <xdr:sp macro="" textlink="">
      <xdr:nvSpPr>
        <xdr:cNvPr id="197" name="楕円 196"/>
        <xdr:cNvSpPr/>
      </xdr:nvSpPr>
      <xdr:spPr>
        <a:xfrm>
          <a:off x="1079500" y="1042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21227</xdr:rowOff>
    </xdr:from>
    <xdr:to>
      <xdr:col>10</xdr:col>
      <xdr:colOff>114300</xdr:colOff>
      <xdr:row>61</xdr:row>
      <xdr:rowOff>44087</xdr:rowOff>
    </xdr:to>
    <xdr:cxnSp macro="">
      <xdr:nvCxnSpPr>
        <xdr:cNvPr id="198" name="直線コネクタ 197"/>
        <xdr:cNvCxnSpPr/>
      </xdr:nvCxnSpPr>
      <xdr:spPr>
        <a:xfrm>
          <a:off x="1130300" y="1047967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131008</xdr:rowOff>
    </xdr:from>
    <xdr:ext cx="405111" cy="259045"/>
    <xdr:sp macro="" textlink="">
      <xdr:nvSpPr>
        <xdr:cNvPr id="199" name="n_1aveValue【橋りょう・トンネル】&#10;有形固定資産減価償却率"/>
        <xdr:cNvSpPr txBox="1"/>
      </xdr:nvSpPr>
      <xdr:spPr>
        <a:xfrm>
          <a:off x="3582044" y="1024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114680</xdr:rowOff>
    </xdr:from>
    <xdr:ext cx="405111" cy="259045"/>
    <xdr:sp macro="" textlink="">
      <xdr:nvSpPr>
        <xdr:cNvPr id="200" name="n_2aveValue【橋りょう・トンネル】&#10;有形固定資産減価償却率"/>
        <xdr:cNvSpPr txBox="1"/>
      </xdr:nvSpPr>
      <xdr:spPr>
        <a:xfrm>
          <a:off x="2705744" y="1023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95086</xdr:rowOff>
    </xdr:from>
    <xdr:ext cx="405111" cy="259045"/>
    <xdr:sp macro="" textlink="">
      <xdr:nvSpPr>
        <xdr:cNvPr id="201" name="n_3aveValue【橋りょう・トンネル】&#10;有形固定資産減価償却率"/>
        <xdr:cNvSpPr txBox="1"/>
      </xdr:nvSpPr>
      <xdr:spPr>
        <a:xfrm>
          <a:off x="18167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62428</xdr:rowOff>
    </xdr:from>
    <xdr:ext cx="405111" cy="259045"/>
    <xdr:sp macro="" textlink="">
      <xdr:nvSpPr>
        <xdr:cNvPr id="202" name="n_4aveValue【橋りょう・トンネル】&#10;有形固定資産減価償却率"/>
        <xdr:cNvSpPr txBox="1"/>
      </xdr:nvSpPr>
      <xdr:spPr>
        <a:xfrm>
          <a:off x="927744" y="1017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133367</xdr:rowOff>
    </xdr:from>
    <xdr:ext cx="405111" cy="259045"/>
    <xdr:sp macro="" textlink="">
      <xdr:nvSpPr>
        <xdr:cNvPr id="203" name="n_1mainValue【橋りょう・トンネル】&#10;有形固定資産減価償却率"/>
        <xdr:cNvSpPr txBox="1"/>
      </xdr:nvSpPr>
      <xdr:spPr>
        <a:xfrm>
          <a:off x="3582044"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107242</xdr:rowOff>
    </xdr:from>
    <xdr:ext cx="405111" cy="259045"/>
    <xdr:sp macro="" textlink="">
      <xdr:nvSpPr>
        <xdr:cNvPr id="204" name="n_2mainValue【橋りょう・トンネル】&#10;有形固定資産減価償却率"/>
        <xdr:cNvSpPr txBox="1"/>
      </xdr:nvSpPr>
      <xdr:spPr>
        <a:xfrm>
          <a:off x="2705744" y="1056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86014</xdr:rowOff>
    </xdr:from>
    <xdr:ext cx="405111" cy="259045"/>
    <xdr:sp macro="" textlink="">
      <xdr:nvSpPr>
        <xdr:cNvPr id="205" name="n_3mainValue【橋りょう・トンネル】&#10;有形固定資産減価償却率"/>
        <xdr:cNvSpPr txBox="1"/>
      </xdr:nvSpPr>
      <xdr:spPr>
        <a:xfrm>
          <a:off x="1816744" y="1054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63154</xdr:rowOff>
    </xdr:from>
    <xdr:ext cx="405111" cy="259045"/>
    <xdr:sp macro="" textlink="">
      <xdr:nvSpPr>
        <xdr:cNvPr id="206" name="n_4mainValue【橋りょう・トンネル】&#10;有形固定資産減価償却率"/>
        <xdr:cNvSpPr txBox="1"/>
      </xdr:nvSpPr>
      <xdr:spPr>
        <a:xfrm>
          <a:off x="9277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87011</xdr:rowOff>
    </xdr:from>
    <xdr:to>
      <xdr:col>54</xdr:col>
      <xdr:colOff>189865</xdr:colOff>
      <xdr:row>64</xdr:row>
      <xdr:rowOff>67946</xdr:rowOff>
    </xdr:to>
    <xdr:cxnSp macro="">
      <xdr:nvCxnSpPr>
        <xdr:cNvPr id="230" name="直線コネクタ 229"/>
        <xdr:cNvCxnSpPr/>
      </xdr:nvCxnSpPr>
      <xdr:spPr>
        <a:xfrm flipV="1">
          <a:off x="10476865" y="9688211"/>
          <a:ext cx="0" cy="1352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71773</xdr:rowOff>
    </xdr:from>
    <xdr:ext cx="534377" cy="259045"/>
    <xdr:sp macro="" textlink="">
      <xdr:nvSpPr>
        <xdr:cNvPr id="231" name="【橋りょう・トンネル】&#10;一人当たり有形固定資産（償却資産）額最小値テキスト"/>
        <xdr:cNvSpPr txBox="1"/>
      </xdr:nvSpPr>
      <xdr:spPr>
        <a:xfrm>
          <a:off x="10515600" y="1104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67946</xdr:rowOff>
    </xdr:from>
    <xdr:to>
      <xdr:col>55</xdr:col>
      <xdr:colOff>88900</xdr:colOff>
      <xdr:row>64</xdr:row>
      <xdr:rowOff>67946</xdr:rowOff>
    </xdr:to>
    <xdr:cxnSp macro="">
      <xdr:nvCxnSpPr>
        <xdr:cNvPr id="232" name="直線コネクタ 231"/>
        <xdr:cNvCxnSpPr/>
      </xdr:nvCxnSpPr>
      <xdr:spPr>
        <a:xfrm>
          <a:off x="10388600" y="11040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33688</xdr:rowOff>
    </xdr:from>
    <xdr:ext cx="690189" cy="259045"/>
    <xdr:sp macro="" textlink="">
      <xdr:nvSpPr>
        <xdr:cNvPr id="233" name="【橋りょう・トンネル】&#10;一人当たり有形固定資産（償却資産）額最大値テキスト"/>
        <xdr:cNvSpPr txBox="1"/>
      </xdr:nvSpPr>
      <xdr:spPr>
        <a:xfrm>
          <a:off x="10515600" y="94634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87011</xdr:rowOff>
    </xdr:from>
    <xdr:to>
      <xdr:col>55</xdr:col>
      <xdr:colOff>88900</xdr:colOff>
      <xdr:row>56</xdr:row>
      <xdr:rowOff>87011</xdr:rowOff>
    </xdr:to>
    <xdr:cxnSp macro="">
      <xdr:nvCxnSpPr>
        <xdr:cNvPr id="234" name="直線コネクタ 233"/>
        <xdr:cNvCxnSpPr/>
      </xdr:nvCxnSpPr>
      <xdr:spPr>
        <a:xfrm>
          <a:off x="10388600" y="968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32752</xdr:rowOff>
    </xdr:from>
    <xdr:ext cx="599010" cy="259045"/>
    <xdr:sp macro="" textlink="">
      <xdr:nvSpPr>
        <xdr:cNvPr id="235" name="【橋りょう・トンネル】&#10;一人当たり有形固定資産（償却資産）額平均値テキスト"/>
        <xdr:cNvSpPr txBox="1"/>
      </xdr:nvSpPr>
      <xdr:spPr>
        <a:xfrm>
          <a:off x="10515600" y="106626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54325</xdr:rowOff>
    </xdr:from>
    <xdr:to>
      <xdr:col>55</xdr:col>
      <xdr:colOff>50800</xdr:colOff>
      <xdr:row>62</xdr:row>
      <xdr:rowOff>155925</xdr:rowOff>
    </xdr:to>
    <xdr:sp macro="" textlink="">
      <xdr:nvSpPr>
        <xdr:cNvPr id="236" name="フローチャート: 判断 235"/>
        <xdr:cNvSpPr/>
      </xdr:nvSpPr>
      <xdr:spPr>
        <a:xfrm>
          <a:off x="10426700" y="1068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64629</xdr:rowOff>
    </xdr:from>
    <xdr:to>
      <xdr:col>50</xdr:col>
      <xdr:colOff>165100</xdr:colOff>
      <xdr:row>62</xdr:row>
      <xdr:rowOff>166229</xdr:rowOff>
    </xdr:to>
    <xdr:sp macro="" textlink="">
      <xdr:nvSpPr>
        <xdr:cNvPr id="237" name="フローチャート: 判断 236"/>
        <xdr:cNvSpPr/>
      </xdr:nvSpPr>
      <xdr:spPr>
        <a:xfrm>
          <a:off x="9588500" y="1069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70929</xdr:rowOff>
    </xdr:from>
    <xdr:to>
      <xdr:col>46</xdr:col>
      <xdr:colOff>38100</xdr:colOff>
      <xdr:row>63</xdr:row>
      <xdr:rowOff>1079</xdr:rowOff>
    </xdr:to>
    <xdr:sp macro="" textlink="">
      <xdr:nvSpPr>
        <xdr:cNvPr id="238" name="フローチャート: 判断 237"/>
        <xdr:cNvSpPr/>
      </xdr:nvSpPr>
      <xdr:spPr>
        <a:xfrm>
          <a:off x="8699500" y="1070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79854</xdr:rowOff>
    </xdr:from>
    <xdr:to>
      <xdr:col>41</xdr:col>
      <xdr:colOff>101600</xdr:colOff>
      <xdr:row>63</xdr:row>
      <xdr:rowOff>10004</xdr:rowOff>
    </xdr:to>
    <xdr:sp macro="" textlink="">
      <xdr:nvSpPr>
        <xdr:cNvPr id="239" name="フローチャート: 判断 238"/>
        <xdr:cNvSpPr/>
      </xdr:nvSpPr>
      <xdr:spPr>
        <a:xfrm>
          <a:off x="7810500" y="1070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90446</xdr:rowOff>
    </xdr:from>
    <xdr:to>
      <xdr:col>36</xdr:col>
      <xdr:colOff>165100</xdr:colOff>
      <xdr:row>63</xdr:row>
      <xdr:rowOff>20596</xdr:rowOff>
    </xdr:to>
    <xdr:sp macro="" textlink="">
      <xdr:nvSpPr>
        <xdr:cNvPr id="240" name="フローチャート: 判断 239"/>
        <xdr:cNvSpPr/>
      </xdr:nvSpPr>
      <xdr:spPr>
        <a:xfrm>
          <a:off x="6921500" y="1072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138389</xdr:rowOff>
    </xdr:from>
    <xdr:to>
      <xdr:col>55</xdr:col>
      <xdr:colOff>50800</xdr:colOff>
      <xdr:row>59</xdr:row>
      <xdr:rowOff>68539</xdr:rowOff>
    </xdr:to>
    <xdr:sp macro="" textlink="">
      <xdr:nvSpPr>
        <xdr:cNvPr id="246" name="楕円 245"/>
        <xdr:cNvSpPr/>
      </xdr:nvSpPr>
      <xdr:spPr>
        <a:xfrm>
          <a:off x="10426700" y="1008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57</xdr:row>
      <xdr:rowOff>161266</xdr:rowOff>
    </xdr:from>
    <xdr:ext cx="690189" cy="259045"/>
    <xdr:sp macro="" textlink="">
      <xdr:nvSpPr>
        <xdr:cNvPr id="247" name="【橋りょう・トンネル】&#10;一人当たり有形固定資産（償却資産）額該当値テキスト"/>
        <xdr:cNvSpPr txBox="1"/>
      </xdr:nvSpPr>
      <xdr:spPr>
        <a:xfrm>
          <a:off x="10515600" y="99339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6708</xdr:rowOff>
    </xdr:from>
    <xdr:to>
      <xdr:col>50</xdr:col>
      <xdr:colOff>165100</xdr:colOff>
      <xdr:row>59</xdr:row>
      <xdr:rowOff>108308</xdr:rowOff>
    </xdr:to>
    <xdr:sp macro="" textlink="">
      <xdr:nvSpPr>
        <xdr:cNvPr id="248" name="楕円 247"/>
        <xdr:cNvSpPr/>
      </xdr:nvSpPr>
      <xdr:spPr>
        <a:xfrm>
          <a:off x="9588500" y="1012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17739</xdr:rowOff>
    </xdr:from>
    <xdr:to>
      <xdr:col>55</xdr:col>
      <xdr:colOff>0</xdr:colOff>
      <xdr:row>59</xdr:row>
      <xdr:rowOff>57508</xdr:rowOff>
    </xdr:to>
    <xdr:cxnSp macro="">
      <xdr:nvCxnSpPr>
        <xdr:cNvPr id="249" name="直線コネクタ 248"/>
        <xdr:cNvCxnSpPr/>
      </xdr:nvCxnSpPr>
      <xdr:spPr>
        <a:xfrm flipV="1">
          <a:off x="9639300" y="10133289"/>
          <a:ext cx="838200" cy="3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24109</xdr:rowOff>
    </xdr:from>
    <xdr:to>
      <xdr:col>46</xdr:col>
      <xdr:colOff>38100</xdr:colOff>
      <xdr:row>59</xdr:row>
      <xdr:rowOff>125709</xdr:rowOff>
    </xdr:to>
    <xdr:sp macro="" textlink="">
      <xdr:nvSpPr>
        <xdr:cNvPr id="250" name="楕円 249"/>
        <xdr:cNvSpPr/>
      </xdr:nvSpPr>
      <xdr:spPr>
        <a:xfrm>
          <a:off x="8699500" y="1013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57508</xdr:rowOff>
    </xdr:from>
    <xdr:to>
      <xdr:col>50</xdr:col>
      <xdr:colOff>114300</xdr:colOff>
      <xdr:row>59</xdr:row>
      <xdr:rowOff>74909</xdr:rowOff>
    </xdr:to>
    <xdr:cxnSp macro="">
      <xdr:nvCxnSpPr>
        <xdr:cNvPr id="251" name="直線コネクタ 250"/>
        <xdr:cNvCxnSpPr/>
      </xdr:nvCxnSpPr>
      <xdr:spPr>
        <a:xfrm flipV="1">
          <a:off x="8750300" y="10173058"/>
          <a:ext cx="889000" cy="17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43718</xdr:rowOff>
    </xdr:from>
    <xdr:to>
      <xdr:col>41</xdr:col>
      <xdr:colOff>101600</xdr:colOff>
      <xdr:row>59</xdr:row>
      <xdr:rowOff>145318</xdr:rowOff>
    </xdr:to>
    <xdr:sp macro="" textlink="">
      <xdr:nvSpPr>
        <xdr:cNvPr id="252" name="楕円 251"/>
        <xdr:cNvSpPr/>
      </xdr:nvSpPr>
      <xdr:spPr>
        <a:xfrm>
          <a:off x="7810500" y="1015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74909</xdr:rowOff>
    </xdr:from>
    <xdr:to>
      <xdr:col>45</xdr:col>
      <xdr:colOff>177800</xdr:colOff>
      <xdr:row>59</xdr:row>
      <xdr:rowOff>94518</xdr:rowOff>
    </xdr:to>
    <xdr:cxnSp macro="">
      <xdr:nvCxnSpPr>
        <xdr:cNvPr id="253" name="直線コネクタ 252"/>
        <xdr:cNvCxnSpPr/>
      </xdr:nvCxnSpPr>
      <xdr:spPr>
        <a:xfrm flipV="1">
          <a:off x="7861300" y="10190459"/>
          <a:ext cx="889000" cy="1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61896</xdr:rowOff>
    </xdr:from>
    <xdr:to>
      <xdr:col>36</xdr:col>
      <xdr:colOff>165100</xdr:colOff>
      <xdr:row>59</xdr:row>
      <xdr:rowOff>163496</xdr:rowOff>
    </xdr:to>
    <xdr:sp macro="" textlink="">
      <xdr:nvSpPr>
        <xdr:cNvPr id="254" name="楕円 253"/>
        <xdr:cNvSpPr/>
      </xdr:nvSpPr>
      <xdr:spPr>
        <a:xfrm>
          <a:off x="6921500" y="1017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94518</xdr:rowOff>
    </xdr:from>
    <xdr:to>
      <xdr:col>41</xdr:col>
      <xdr:colOff>50800</xdr:colOff>
      <xdr:row>59</xdr:row>
      <xdr:rowOff>112696</xdr:rowOff>
    </xdr:to>
    <xdr:cxnSp macro="">
      <xdr:nvCxnSpPr>
        <xdr:cNvPr id="255" name="直線コネクタ 254"/>
        <xdr:cNvCxnSpPr/>
      </xdr:nvCxnSpPr>
      <xdr:spPr>
        <a:xfrm flipV="1">
          <a:off x="6972300" y="10210068"/>
          <a:ext cx="889000" cy="18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157356</xdr:rowOff>
    </xdr:from>
    <xdr:ext cx="599010" cy="259045"/>
    <xdr:sp macro="" textlink="">
      <xdr:nvSpPr>
        <xdr:cNvPr id="256" name="n_1aveValue【橋りょう・トンネル】&#10;一人当たり有形固定資産（償却資産）額"/>
        <xdr:cNvSpPr txBox="1"/>
      </xdr:nvSpPr>
      <xdr:spPr>
        <a:xfrm>
          <a:off x="9327095" y="10787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163656</xdr:rowOff>
    </xdr:from>
    <xdr:ext cx="599010" cy="259045"/>
    <xdr:sp macro="" textlink="">
      <xdr:nvSpPr>
        <xdr:cNvPr id="257" name="n_2aveValue【橋りょう・トンネル】&#10;一人当たり有形固定資産（償却資産）額"/>
        <xdr:cNvSpPr txBox="1"/>
      </xdr:nvSpPr>
      <xdr:spPr>
        <a:xfrm>
          <a:off x="8450795" y="10793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1131</xdr:rowOff>
    </xdr:from>
    <xdr:ext cx="599010" cy="259045"/>
    <xdr:sp macro="" textlink="">
      <xdr:nvSpPr>
        <xdr:cNvPr id="258" name="n_3aveValue【橋りょう・トンネル】&#10;一人当たり有形固定資産（償却資産）額"/>
        <xdr:cNvSpPr txBox="1"/>
      </xdr:nvSpPr>
      <xdr:spPr>
        <a:xfrm>
          <a:off x="7561795" y="1080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11723</xdr:rowOff>
    </xdr:from>
    <xdr:ext cx="599010" cy="259045"/>
    <xdr:sp macro="" textlink="">
      <xdr:nvSpPr>
        <xdr:cNvPr id="259" name="n_4aveValue【橋りょう・トンネル】&#10;一人当たり有形固定資産（償却資産）額"/>
        <xdr:cNvSpPr txBox="1"/>
      </xdr:nvSpPr>
      <xdr:spPr>
        <a:xfrm>
          <a:off x="6672795" y="1081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57</xdr:row>
      <xdr:rowOff>124835</xdr:rowOff>
    </xdr:from>
    <xdr:ext cx="690189" cy="259045"/>
    <xdr:sp macro="" textlink="">
      <xdr:nvSpPr>
        <xdr:cNvPr id="260" name="n_1mainValue【橋りょう・トンネル】&#10;一人当たり有形固定資産（償却資産）額"/>
        <xdr:cNvSpPr txBox="1"/>
      </xdr:nvSpPr>
      <xdr:spPr>
        <a:xfrm>
          <a:off x="9281505" y="98974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57</xdr:row>
      <xdr:rowOff>142236</xdr:rowOff>
    </xdr:from>
    <xdr:ext cx="690189" cy="259045"/>
    <xdr:sp macro="" textlink="">
      <xdr:nvSpPr>
        <xdr:cNvPr id="261" name="n_2mainValue【橋りょう・トンネル】&#10;一人当たり有形固定資産（償却資産）額"/>
        <xdr:cNvSpPr txBox="1"/>
      </xdr:nvSpPr>
      <xdr:spPr>
        <a:xfrm>
          <a:off x="8405205" y="99148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57</xdr:row>
      <xdr:rowOff>161845</xdr:rowOff>
    </xdr:from>
    <xdr:ext cx="690189" cy="259045"/>
    <xdr:sp macro="" textlink="">
      <xdr:nvSpPr>
        <xdr:cNvPr id="262" name="n_3mainValue【橋りょう・トンネル】&#10;一人当たり有形固定資産（償却資産）額"/>
        <xdr:cNvSpPr txBox="1"/>
      </xdr:nvSpPr>
      <xdr:spPr>
        <a:xfrm>
          <a:off x="7516205" y="99344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58</xdr:row>
      <xdr:rowOff>8573</xdr:rowOff>
    </xdr:from>
    <xdr:ext cx="690189" cy="259045"/>
    <xdr:sp macro="" textlink="">
      <xdr:nvSpPr>
        <xdr:cNvPr id="263" name="n_4mainValue【橋りょう・トンネル】&#10;一人当たり有形固定資産（償却資産）額"/>
        <xdr:cNvSpPr txBox="1"/>
      </xdr:nvSpPr>
      <xdr:spPr>
        <a:xfrm>
          <a:off x="6627205" y="99526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公営住宅】&#10;有形固定資産減価償却率最小値テキスト"/>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公営住宅】&#10;有形固定資産減価償却率最大値テキスト"/>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92" name="【公営住宅】&#10;有形固定資産減価償却率平均値テキスト"/>
        <xdr:cNvSpPr txBox="1"/>
      </xdr:nvSpPr>
      <xdr:spPr>
        <a:xfrm>
          <a:off x="467360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148589</xdr:rowOff>
    </xdr:from>
    <xdr:to>
      <xdr:col>24</xdr:col>
      <xdr:colOff>114300</xdr:colOff>
      <xdr:row>83</xdr:row>
      <xdr:rowOff>78739</xdr:rowOff>
    </xdr:to>
    <xdr:sp macro="" textlink="">
      <xdr:nvSpPr>
        <xdr:cNvPr id="293" name="フローチャート: 判断 292"/>
        <xdr:cNvSpPr/>
      </xdr:nvSpPr>
      <xdr:spPr>
        <a:xfrm>
          <a:off x="4584700" y="14207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133350</xdr:rowOff>
    </xdr:from>
    <xdr:to>
      <xdr:col>20</xdr:col>
      <xdr:colOff>38100</xdr:colOff>
      <xdr:row>83</xdr:row>
      <xdr:rowOff>63500</xdr:rowOff>
    </xdr:to>
    <xdr:sp macro="" textlink="">
      <xdr:nvSpPr>
        <xdr:cNvPr id="294" name="フローチャート: 判断 293"/>
        <xdr:cNvSpPr/>
      </xdr:nvSpPr>
      <xdr:spPr>
        <a:xfrm>
          <a:off x="3746500" y="1419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121920</xdr:rowOff>
    </xdr:from>
    <xdr:to>
      <xdr:col>15</xdr:col>
      <xdr:colOff>101600</xdr:colOff>
      <xdr:row>83</xdr:row>
      <xdr:rowOff>52070</xdr:rowOff>
    </xdr:to>
    <xdr:sp macro="" textlink="">
      <xdr:nvSpPr>
        <xdr:cNvPr id="295" name="フローチャート: 判断 294"/>
        <xdr:cNvSpPr/>
      </xdr:nvSpPr>
      <xdr:spPr>
        <a:xfrm>
          <a:off x="2857500" y="141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96520</xdr:rowOff>
    </xdr:from>
    <xdr:to>
      <xdr:col>10</xdr:col>
      <xdr:colOff>165100</xdr:colOff>
      <xdr:row>83</xdr:row>
      <xdr:rowOff>26670</xdr:rowOff>
    </xdr:to>
    <xdr:sp macro="" textlink="">
      <xdr:nvSpPr>
        <xdr:cNvPr id="296" name="フローチャート: 判断 295"/>
        <xdr:cNvSpPr/>
      </xdr:nvSpPr>
      <xdr:spPr>
        <a:xfrm>
          <a:off x="1968500" y="1415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90170</xdr:rowOff>
    </xdr:from>
    <xdr:to>
      <xdr:col>6</xdr:col>
      <xdr:colOff>38100</xdr:colOff>
      <xdr:row>83</xdr:row>
      <xdr:rowOff>20320</xdr:rowOff>
    </xdr:to>
    <xdr:sp macro="" textlink="">
      <xdr:nvSpPr>
        <xdr:cNvPr id="297" name="フローチャート: 判断 296"/>
        <xdr:cNvSpPr/>
      </xdr:nvSpPr>
      <xdr:spPr>
        <a:xfrm>
          <a:off x="1079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2539</xdr:rowOff>
    </xdr:from>
    <xdr:to>
      <xdr:col>24</xdr:col>
      <xdr:colOff>114300</xdr:colOff>
      <xdr:row>84</xdr:row>
      <xdr:rowOff>104139</xdr:rowOff>
    </xdr:to>
    <xdr:sp macro="" textlink="">
      <xdr:nvSpPr>
        <xdr:cNvPr id="303" name="楕円 302"/>
        <xdr:cNvSpPr/>
      </xdr:nvSpPr>
      <xdr:spPr>
        <a:xfrm>
          <a:off x="4584700" y="1440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152416</xdr:rowOff>
    </xdr:from>
    <xdr:ext cx="405111" cy="259045"/>
    <xdr:sp macro="" textlink="">
      <xdr:nvSpPr>
        <xdr:cNvPr id="304" name="【公営住宅】&#10;有形固定資産減価償却率該当値テキスト"/>
        <xdr:cNvSpPr txBox="1"/>
      </xdr:nvSpPr>
      <xdr:spPr>
        <a:xfrm>
          <a:off x="4673600"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170180</xdr:rowOff>
    </xdr:from>
    <xdr:to>
      <xdr:col>20</xdr:col>
      <xdr:colOff>38100</xdr:colOff>
      <xdr:row>84</xdr:row>
      <xdr:rowOff>100330</xdr:rowOff>
    </xdr:to>
    <xdr:sp macro="" textlink="">
      <xdr:nvSpPr>
        <xdr:cNvPr id="305" name="楕円 304"/>
        <xdr:cNvSpPr/>
      </xdr:nvSpPr>
      <xdr:spPr>
        <a:xfrm>
          <a:off x="3746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49530</xdr:rowOff>
    </xdr:from>
    <xdr:to>
      <xdr:col>24</xdr:col>
      <xdr:colOff>63500</xdr:colOff>
      <xdr:row>84</xdr:row>
      <xdr:rowOff>53339</xdr:rowOff>
    </xdr:to>
    <xdr:cxnSp macro="">
      <xdr:nvCxnSpPr>
        <xdr:cNvPr id="306" name="直線コネクタ 305"/>
        <xdr:cNvCxnSpPr/>
      </xdr:nvCxnSpPr>
      <xdr:spPr>
        <a:xfrm>
          <a:off x="3797300" y="144513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153670</xdr:rowOff>
    </xdr:from>
    <xdr:to>
      <xdr:col>15</xdr:col>
      <xdr:colOff>101600</xdr:colOff>
      <xdr:row>84</xdr:row>
      <xdr:rowOff>83820</xdr:rowOff>
    </xdr:to>
    <xdr:sp macro="" textlink="">
      <xdr:nvSpPr>
        <xdr:cNvPr id="307" name="楕円 306"/>
        <xdr:cNvSpPr/>
      </xdr:nvSpPr>
      <xdr:spPr>
        <a:xfrm>
          <a:off x="2857500" y="1438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33020</xdr:rowOff>
    </xdr:from>
    <xdr:to>
      <xdr:col>19</xdr:col>
      <xdr:colOff>177800</xdr:colOff>
      <xdr:row>84</xdr:row>
      <xdr:rowOff>49530</xdr:rowOff>
    </xdr:to>
    <xdr:cxnSp macro="">
      <xdr:nvCxnSpPr>
        <xdr:cNvPr id="308" name="直線コネクタ 307"/>
        <xdr:cNvCxnSpPr/>
      </xdr:nvCxnSpPr>
      <xdr:spPr>
        <a:xfrm>
          <a:off x="2908300" y="1443482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146050</xdr:rowOff>
    </xdr:from>
    <xdr:to>
      <xdr:col>10</xdr:col>
      <xdr:colOff>165100</xdr:colOff>
      <xdr:row>84</xdr:row>
      <xdr:rowOff>76200</xdr:rowOff>
    </xdr:to>
    <xdr:sp macro="" textlink="">
      <xdr:nvSpPr>
        <xdr:cNvPr id="309" name="楕円 308"/>
        <xdr:cNvSpPr/>
      </xdr:nvSpPr>
      <xdr:spPr>
        <a:xfrm>
          <a:off x="1968500" y="1437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25400</xdr:rowOff>
    </xdr:from>
    <xdr:to>
      <xdr:col>15</xdr:col>
      <xdr:colOff>50800</xdr:colOff>
      <xdr:row>84</xdr:row>
      <xdr:rowOff>33020</xdr:rowOff>
    </xdr:to>
    <xdr:cxnSp macro="">
      <xdr:nvCxnSpPr>
        <xdr:cNvPr id="310" name="直線コネクタ 309"/>
        <xdr:cNvCxnSpPr/>
      </xdr:nvCxnSpPr>
      <xdr:spPr>
        <a:xfrm>
          <a:off x="2019300" y="14427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130811</xdr:rowOff>
    </xdr:from>
    <xdr:to>
      <xdr:col>6</xdr:col>
      <xdr:colOff>38100</xdr:colOff>
      <xdr:row>84</xdr:row>
      <xdr:rowOff>60961</xdr:rowOff>
    </xdr:to>
    <xdr:sp macro="" textlink="">
      <xdr:nvSpPr>
        <xdr:cNvPr id="311" name="楕円 310"/>
        <xdr:cNvSpPr/>
      </xdr:nvSpPr>
      <xdr:spPr>
        <a:xfrm>
          <a:off x="1079500" y="1436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10161</xdr:rowOff>
    </xdr:from>
    <xdr:to>
      <xdr:col>10</xdr:col>
      <xdr:colOff>114300</xdr:colOff>
      <xdr:row>84</xdr:row>
      <xdr:rowOff>25400</xdr:rowOff>
    </xdr:to>
    <xdr:cxnSp macro="">
      <xdr:nvCxnSpPr>
        <xdr:cNvPr id="312" name="直線コネクタ 311"/>
        <xdr:cNvCxnSpPr/>
      </xdr:nvCxnSpPr>
      <xdr:spPr>
        <a:xfrm>
          <a:off x="1130300" y="144119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80027</xdr:rowOff>
    </xdr:from>
    <xdr:ext cx="405111" cy="259045"/>
    <xdr:sp macro="" textlink="">
      <xdr:nvSpPr>
        <xdr:cNvPr id="313" name="n_1aveValue【公営住宅】&#10;有形固定資産減価償却率"/>
        <xdr:cNvSpPr txBox="1"/>
      </xdr:nvSpPr>
      <xdr:spPr>
        <a:xfrm>
          <a:off x="3582044" y="1396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14" name="n_2aveValue【公営住宅】&#10;有形固定資産減価償却率"/>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43197</xdr:rowOff>
    </xdr:from>
    <xdr:ext cx="405111" cy="259045"/>
    <xdr:sp macro="" textlink="">
      <xdr:nvSpPr>
        <xdr:cNvPr id="315" name="n_3aveValue【公営住宅】&#10;有形固定資産減価償却率"/>
        <xdr:cNvSpPr txBox="1"/>
      </xdr:nvSpPr>
      <xdr:spPr>
        <a:xfrm>
          <a:off x="1816744" y="13930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36847</xdr:rowOff>
    </xdr:from>
    <xdr:ext cx="405111" cy="259045"/>
    <xdr:sp macro="" textlink="">
      <xdr:nvSpPr>
        <xdr:cNvPr id="316" name="n_4aveValue【公営住宅】&#10;有形固定資産減価償却率"/>
        <xdr:cNvSpPr txBox="1"/>
      </xdr:nvSpPr>
      <xdr:spPr>
        <a:xfrm>
          <a:off x="927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91457</xdr:rowOff>
    </xdr:from>
    <xdr:ext cx="405111" cy="259045"/>
    <xdr:sp macro="" textlink="">
      <xdr:nvSpPr>
        <xdr:cNvPr id="317" name="n_1mainValue【公営住宅】&#10;有形固定資産減価償却率"/>
        <xdr:cNvSpPr txBox="1"/>
      </xdr:nvSpPr>
      <xdr:spPr>
        <a:xfrm>
          <a:off x="3582044"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74947</xdr:rowOff>
    </xdr:from>
    <xdr:ext cx="405111" cy="259045"/>
    <xdr:sp macro="" textlink="">
      <xdr:nvSpPr>
        <xdr:cNvPr id="318" name="n_2mainValue【公営住宅】&#10;有形固定資産減価償却率"/>
        <xdr:cNvSpPr txBox="1"/>
      </xdr:nvSpPr>
      <xdr:spPr>
        <a:xfrm>
          <a:off x="2705744" y="14476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67327</xdr:rowOff>
    </xdr:from>
    <xdr:ext cx="405111" cy="259045"/>
    <xdr:sp macro="" textlink="">
      <xdr:nvSpPr>
        <xdr:cNvPr id="319" name="n_3mainValue【公営住宅】&#10;有形固定資産減価償却率"/>
        <xdr:cNvSpPr txBox="1"/>
      </xdr:nvSpPr>
      <xdr:spPr>
        <a:xfrm>
          <a:off x="1816744" y="14469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52088</xdr:rowOff>
    </xdr:from>
    <xdr:ext cx="405111" cy="259045"/>
    <xdr:sp macro="" textlink="">
      <xdr:nvSpPr>
        <xdr:cNvPr id="320" name="n_4mainValue【公営住宅】&#10;有形固定資産減価償却率"/>
        <xdr:cNvSpPr txBox="1"/>
      </xdr:nvSpPr>
      <xdr:spPr>
        <a:xfrm>
          <a:off x="927744" y="14453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100964</xdr:rowOff>
    </xdr:from>
    <xdr:to>
      <xdr:col>54</xdr:col>
      <xdr:colOff>189865</xdr:colOff>
      <xdr:row>86</xdr:row>
      <xdr:rowOff>35905</xdr:rowOff>
    </xdr:to>
    <xdr:cxnSp macro="">
      <xdr:nvCxnSpPr>
        <xdr:cNvPr id="342" name="直線コネクタ 341"/>
        <xdr:cNvCxnSpPr/>
      </xdr:nvCxnSpPr>
      <xdr:spPr>
        <a:xfrm flipV="1">
          <a:off x="10476865" y="13474064"/>
          <a:ext cx="0" cy="1306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39732</xdr:rowOff>
    </xdr:from>
    <xdr:ext cx="469744" cy="259045"/>
    <xdr:sp macro="" textlink="">
      <xdr:nvSpPr>
        <xdr:cNvPr id="343" name="【公営住宅】&#10;一人当たり面積最小値テキスト"/>
        <xdr:cNvSpPr txBox="1"/>
      </xdr:nvSpPr>
      <xdr:spPr>
        <a:xfrm>
          <a:off x="10515600" y="14784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35905</xdr:rowOff>
    </xdr:from>
    <xdr:to>
      <xdr:col>55</xdr:col>
      <xdr:colOff>88900</xdr:colOff>
      <xdr:row>86</xdr:row>
      <xdr:rowOff>35905</xdr:rowOff>
    </xdr:to>
    <xdr:cxnSp macro="">
      <xdr:nvCxnSpPr>
        <xdr:cNvPr id="344" name="直線コネクタ 343"/>
        <xdr:cNvCxnSpPr/>
      </xdr:nvCxnSpPr>
      <xdr:spPr>
        <a:xfrm>
          <a:off x="10388600" y="14780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47641</xdr:rowOff>
    </xdr:from>
    <xdr:ext cx="534377" cy="259045"/>
    <xdr:sp macro="" textlink="">
      <xdr:nvSpPr>
        <xdr:cNvPr id="345" name="【公営住宅】&#10;一人当たり面積最大値テキスト"/>
        <xdr:cNvSpPr txBox="1"/>
      </xdr:nvSpPr>
      <xdr:spPr>
        <a:xfrm>
          <a:off x="10515600" y="1324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100964</xdr:rowOff>
    </xdr:from>
    <xdr:to>
      <xdr:col>55</xdr:col>
      <xdr:colOff>88900</xdr:colOff>
      <xdr:row>78</xdr:row>
      <xdr:rowOff>100964</xdr:rowOff>
    </xdr:to>
    <xdr:cxnSp macro="">
      <xdr:nvCxnSpPr>
        <xdr:cNvPr id="346" name="直線コネクタ 345"/>
        <xdr:cNvCxnSpPr/>
      </xdr:nvCxnSpPr>
      <xdr:spPr>
        <a:xfrm>
          <a:off x="10388600" y="13474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122237</xdr:rowOff>
    </xdr:from>
    <xdr:ext cx="469744" cy="259045"/>
    <xdr:sp macro="" textlink="">
      <xdr:nvSpPr>
        <xdr:cNvPr id="347" name="【公営住宅】&#10;一人当たり面積平均値テキスト"/>
        <xdr:cNvSpPr txBox="1"/>
      </xdr:nvSpPr>
      <xdr:spPr>
        <a:xfrm>
          <a:off x="10515600" y="14524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99360</xdr:rowOff>
    </xdr:from>
    <xdr:to>
      <xdr:col>55</xdr:col>
      <xdr:colOff>50800</xdr:colOff>
      <xdr:row>86</xdr:row>
      <xdr:rowOff>29510</xdr:rowOff>
    </xdr:to>
    <xdr:sp macro="" textlink="">
      <xdr:nvSpPr>
        <xdr:cNvPr id="348" name="フローチャート: 判断 347"/>
        <xdr:cNvSpPr/>
      </xdr:nvSpPr>
      <xdr:spPr>
        <a:xfrm>
          <a:off x="10426700" y="1467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100000</xdr:rowOff>
    </xdr:from>
    <xdr:to>
      <xdr:col>50</xdr:col>
      <xdr:colOff>165100</xdr:colOff>
      <xdr:row>86</xdr:row>
      <xdr:rowOff>30150</xdr:rowOff>
    </xdr:to>
    <xdr:sp macro="" textlink="">
      <xdr:nvSpPr>
        <xdr:cNvPr id="349" name="フローチャート: 判断 348"/>
        <xdr:cNvSpPr/>
      </xdr:nvSpPr>
      <xdr:spPr>
        <a:xfrm>
          <a:off x="9588500" y="1467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100502</xdr:rowOff>
    </xdr:from>
    <xdr:to>
      <xdr:col>46</xdr:col>
      <xdr:colOff>38100</xdr:colOff>
      <xdr:row>86</xdr:row>
      <xdr:rowOff>30652</xdr:rowOff>
    </xdr:to>
    <xdr:sp macro="" textlink="">
      <xdr:nvSpPr>
        <xdr:cNvPr id="350" name="フローチャート: 判断 349"/>
        <xdr:cNvSpPr/>
      </xdr:nvSpPr>
      <xdr:spPr>
        <a:xfrm>
          <a:off x="8699500" y="1467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100777</xdr:rowOff>
    </xdr:from>
    <xdr:to>
      <xdr:col>41</xdr:col>
      <xdr:colOff>101600</xdr:colOff>
      <xdr:row>86</xdr:row>
      <xdr:rowOff>30927</xdr:rowOff>
    </xdr:to>
    <xdr:sp macro="" textlink="">
      <xdr:nvSpPr>
        <xdr:cNvPr id="351" name="フローチャート: 判断 350"/>
        <xdr:cNvSpPr/>
      </xdr:nvSpPr>
      <xdr:spPr>
        <a:xfrm>
          <a:off x="7810500" y="1467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102011</xdr:rowOff>
    </xdr:from>
    <xdr:to>
      <xdr:col>36</xdr:col>
      <xdr:colOff>165100</xdr:colOff>
      <xdr:row>86</xdr:row>
      <xdr:rowOff>32161</xdr:rowOff>
    </xdr:to>
    <xdr:sp macro="" textlink="">
      <xdr:nvSpPr>
        <xdr:cNvPr id="352" name="フローチャート: 判断 351"/>
        <xdr:cNvSpPr/>
      </xdr:nvSpPr>
      <xdr:spPr>
        <a:xfrm>
          <a:off x="6921500" y="1467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124231</xdr:rowOff>
    </xdr:from>
    <xdr:to>
      <xdr:col>55</xdr:col>
      <xdr:colOff>50800</xdr:colOff>
      <xdr:row>86</xdr:row>
      <xdr:rowOff>54381</xdr:rowOff>
    </xdr:to>
    <xdr:sp macro="" textlink="">
      <xdr:nvSpPr>
        <xdr:cNvPr id="358" name="楕円 357"/>
        <xdr:cNvSpPr/>
      </xdr:nvSpPr>
      <xdr:spPr>
        <a:xfrm>
          <a:off x="10426700" y="1469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77786</xdr:rowOff>
    </xdr:from>
    <xdr:ext cx="469744" cy="259045"/>
    <xdr:sp macro="" textlink="">
      <xdr:nvSpPr>
        <xdr:cNvPr id="359" name="【公営住宅】&#10;一人当たり面積該当値テキスト"/>
        <xdr:cNvSpPr txBox="1"/>
      </xdr:nvSpPr>
      <xdr:spPr>
        <a:xfrm>
          <a:off x="10515600" y="1465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125191</xdr:rowOff>
    </xdr:from>
    <xdr:to>
      <xdr:col>50</xdr:col>
      <xdr:colOff>165100</xdr:colOff>
      <xdr:row>86</xdr:row>
      <xdr:rowOff>55341</xdr:rowOff>
    </xdr:to>
    <xdr:sp macro="" textlink="">
      <xdr:nvSpPr>
        <xdr:cNvPr id="360" name="楕円 359"/>
        <xdr:cNvSpPr/>
      </xdr:nvSpPr>
      <xdr:spPr>
        <a:xfrm>
          <a:off x="9588500" y="1469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3581</xdr:rowOff>
    </xdr:from>
    <xdr:to>
      <xdr:col>55</xdr:col>
      <xdr:colOff>0</xdr:colOff>
      <xdr:row>86</xdr:row>
      <xdr:rowOff>4541</xdr:rowOff>
    </xdr:to>
    <xdr:cxnSp macro="">
      <xdr:nvCxnSpPr>
        <xdr:cNvPr id="361" name="直線コネクタ 360"/>
        <xdr:cNvCxnSpPr/>
      </xdr:nvCxnSpPr>
      <xdr:spPr>
        <a:xfrm flipV="1">
          <a:off x="9639300" y="14748281"/>
          <a:ext cx="8382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125740</xdr:rowOff>
    </xdr:from>
    <xdr:to>
      <xdr:col>46</xdr:col>
      <xdr:colOff>38100</xdr:colOff>
      <xdr:row>86</xdr:row>
      <xdr:rowOff>55890</xdr:rowOff>
    </xdr:to>
    <xdr:sp macro="" textlink="">
      <xdr:nvSpPr>
        <xdr:cNvPr id="362" name="楕円 361"/>
        <xdr:cNvSpPr/>
      </xdr:nvSpPr>
      <xdr:spPr>
        <a:xfrm>
          <a:off x="8699500" y="1469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4541</xdr:rowOff>
    </xdr:from>
    <xdr:to>
      <xdr:col>50</xdr:col>
      <xdr:colOff>114300</xdr:colOff>
      <xdr:row>86</xdr:row>
      <xdr:rowOff>5090</xdr:rowOff>
    </xdr:to>
    <xdr:cxnSp macro="">
      <xdr:nvCxnSpPr>
        <xdr:cNvPr id="363" name="直線コネクタ 362"/>
        <xdr:cNvCxnSpPr/>
      </xdr:nvCxnSpPr>
      <xdr:spPr>
        <a:xfrm flipV="1">
          <a:off x="8750300" y="14749241"/>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126426</xdr:rowOff>
    </xdr:from>
    <xdr:to>
      <xdr:col>41</xdr:col>
      <xdr:colOff>101600</xdr:colOff>
      <xdr:row>86</xdr:row>
      <xdr:rowOff>56576</xdr:rowOff>
    </xdr:to>
    <xdr:sp macro="" textlink="">
      <xdr:nvSpPr>
        <xdr:cNvPr id="364" name="楕円 363"/>
        <xdr:cNvSpPr/>
      </xdr:nvSpPr>
      <xdr:spPr>
        <a:xfrm>
          <a:off x="7810500" y="1469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5090</xdr:rowOff>
    </xdr:from>
    <xdr:to>
      <xdr:col>45</xdr:col>
      <xdr:colOff>177800</xdr:colOff>
      <xdr:row>86</xdr:row>
      <xdr:rowOff>5776</xdr:rowOff>
    </xdr:to>
    <xdr:cxnSp macro="">
      <xdr:nvCxnSpPr>
        <xdr:cNvPr id="365" name="直線コネクタ 364"/>
        <xdr:cNvCxnSpPr/>
      </xdr:nvCxnSpPr>
      <xdr:spPr>
        <a:xfrm flipV="1">
          <a:off x="7861300" y="14749790"/>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127067</xdr:rowOff>
    </xdr:from>
    <xdr:to>
      <xdr:col>36</xdr:col>
      <xdr:colOff>165100</xdr:colOff>
      <xdr:row>86</xdr:row>
      <xdr:rowOff>57217</xdr:rowOff>
    </xdr:to>
    <xdr:sp macro="" textlink="">
      <xdr:nvSpPr>
        <xdr:cNvPr id="366" name="楕円 365"/>
        <xdr:cNvSpPr/>
      </xdr:nvSpPr>
      <xdr:spPr>
        <a:xfrm>
          <a:off x="6921500" y="1470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5776</xdr:rowOff>
    </xdr:from>
    <xdr:to>
      <xdr:col>41</xdr:col>
      <xdr:colOff>50800</xdr:colOff>
      <xdr:row>86</xdr:row>
      <xdr:rowOff>6417</xdr:rowOff>
    </xdr:to>
    <xdr:cxnSp macro="">
      <xdr:nvCxnSpPr>
        <xdr:cNvPr id="367" name="直線コネクタ 366"/>
        <xdr:cNvCxnSpPr/>
      </xdr:nvCxnSpPr>
      <xdr:spPr>
        <a:xfrm flipV="1">
          <a:off x="6972300" y="14750476"/>
          <a:ext cx="889000" cy="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46677</xdr:rowOff>
    </xdr:from>
    <xdr:ext cx="469744" cy="259045"/>
    <xdr:sp macro="" textlink="">
      <xdr:nvSpPr>
        <xdr:cNvPr id="368" name="n_1aveValue【公営住宅】&#10;一人当たり面積"/>
        <xdr:cNvSpPr txBox="1"/>
      </xdr:nvSpPr>
      <xdr:spPr>
        <a:xfrm>
          <a:off x="9391727" y="144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47179</xdr:rowOff>
    </xdr:from>
    <xdr:ext cx="469744" cy="259045"/>
    <xdr:sp macro="" textlink="">
      <xdr:nvSpPr>
        <xdr:cNvPr id="369" name="n_2aveValue【公営住宅】&#10;一人当たり面積"/>
        <xdr:cNvSpPr txBox="1"/>
      </xdr:nvSpPr>
      <xdr:spPr>
        <a:xfrm>
          <a:off x="8515427" y="1444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47454</xdr:rowOff>
    </xdr:from>
    <xdr:ext cx="469744" cy="259045"/>
    <xdr:sp macro="" textlink="">
      <xdr:nvSpPr>
        <xdr:cNvPr id="370" name="n_3aveValue【公営住宅】&#10;一人当たり面積"/>
        <xdr:cNvSpPr txBox="1"/>
      </xdr:nvSpPr>
      <xdr:spPr>
        <a:xfrm>
          <a:off x="7626427" y="144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48688</xdr:rowOff>
    </xdr:from>
    <xdr:ext cx="469744" cy="259045"/>
    <xdr:sp macro="" textlink="">
      <xdr:nvSpPr>
        <xdr:cNvPr id="371" name="n_4aveValue【公営住宅】&#10;一人当たり面積"/>
        <xdr:cNvSpPr txBox="1"/>
      </xdr:nvSpPr>
      <xdr:spPr>
        <a:xfrm>
          <a:off x="6737427" y="1445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46468</xdr:rowOff>
    </xdr:from>
    <xdr:ext cx="469744" cy="259045"/>
    <xdr:sp macro="" textlink="">
      <xdr:nvSpPr>
        <xdr:cNvPr id="372" name="n_1mainValue【公営住宅】&#10;一人当たり面積"/>
        <xdr:cNvSpPr txBox="1"/>
      </xdr:nvSpPr>
      <xdr:spPr>
        <a:xfrm>
          <a:off x="9391727" y="14791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47017</xdr:rowOff>
    </xdr:from>
    <xdr:ext cx="469744" cy="259045"/>
    <xdr:sp macro="" textlink="">
      <xdr:nvSpPr>
        <xdr:cNvPr id="373" name="n_2mainValue【公営住宅】&#10;一人当たり面積"/>
        <xdr:cNvSpPr txBox="1"/>
      </xdr:nvSpPr>
      <xdr:spPr>
        <a:xfrm>
          <a:off x="8515427" y="1479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47703</xdr:rowOff>
    </xdr:from>
    <xdr:ext cx="469744" cy="259045"/>
    <xdr:sp macro="" textlink="">
      <xdr:nvSpPr>
        <xdr:cNvPr id="374" name="n_3mainValue【公営住宅】&#10;一人当たり面積"/>
        <xdr:cNvSpPr txBox="1"/>
      </xdr:nvSpPr>
      <xdr:spPr>
        <a:xfrm>
          <a:off x="7626427" y="1479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48344</xdr:rowOff>
    </xdr:from>
    <xdr:ext cx="469744" cy="259045"/>
    <xdr:sp macro="" textlink="">
      <xdr:nvSpPr>
        <xdr:cNvPr id="375" name="n_4mainValue【公営住宅】&#10;一人当たり面積"/>
        <xdr:cNvSpPr txBox="1"/>
      </xdr:nvSpPr>
      <xdr:spPr>
        <a:xfrm>
          <a:off x="6737427" y="1479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3" name="直線コネクタ 40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4" name="テキスト ボックス 40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5" name="直線コネクタ 40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6" name="テキスト ボックス 40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7" name="直線コネクタ 40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8" name="テキスト ボックス 40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9" name="直線コネクタ 40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0" name="テキスト ボックス 40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1" name="直線コネクタ 41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2" name="テキスト ボックス 41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3" name="直線コネクタ 41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4" name="テキスト ボックス 41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42</xdr:row>
      <xdr:rowOff>92528</xdr:rowOff>
    </xdr:to>
    <xdr:cxnSp macro="">
      <xdr:nvCxnSpPr>
        <xdr:cNvPr id="417" name="直線コネクタ 416"/>
        <xdr:cNvCxnSpPr/>
      </xdr:nvCxnSpPr>
      <xdr:spPr>
        <a:xfrm flipV="1">
          <a:off x="16318864" y="581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8"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9" name="直線コネクタ 418"/>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420" name="【認定こども園・幼稚園・保育所】&#10;有形固定資産減価償却率最大値テキスト"/>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421" name="直線コネクタ 420"/>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21789</xdr:rowOff>
    </xdr:from>
    <xdr:ext cx="405111" cy="259045"/>
    <xdr:sp macro="" textlink="">
      <xdr:nvSpPr>
        <xdr:cNvPr id="422" name="【認定こども園・幼稚園・保育所】&#10;有形固定資産減価償却率平均値テキスト"/>
        <xdr:cNvSpPr txBox="1"/>
      </xdr:nvSpPr>
      <xdr:spPr>
        <a:xfrm>
          <a:off x="16357600" y="6536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43362</xdr:rowOff>
    </xdr:from>
    <xdr:to>
      <xdr:col>85</xdr:col>
      <xdr:colOff>177800</xdr:colOff>
      <xdr:row>38</xdr:row>
      <xdr:rowOff>144962</xdr:rowOff>
    </xdr:to>
    <xdr:sp macro="" textlink="">
      <xdr:nvSpPr>
        <xdr:cNvPr id="423" name="フローチャート: 判断 422"/>
        <xdr:cNvSpPr/>
      </xdr:nvSpPr>
      <xdr:spPr>
        <a:xfrm>
          <a:off x="162687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424" name="フローチャート: 判断 423"/>
        <xdr:cNvSpPr/>
      </xdr:nvSpPr>
      <xdr:spPr>
        <a:xfrm>
          <a:off x="15430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23767</xdr:rowOff>
    </xdr:from>
    <xdr:to>
      <xdr:col>76</xdr:col>
      <xdr:colOff>165100</xdr:colOff>
      <xdr:row>38</xdr:row>
      <xdr:rowOff>125367</xdr:rowOff>
    </xdr:to>
    <xdr:sp macro="" textlink="">
      <xdr:nvSpPr>
        <xdr:cNvPr id="425" name="フローチャート: 判断 424"/>
        <xdr:cNvSpPr/>
      </xdr:nvSpPr>
      <xdr:spPr>
        <a:xfrm>
          <a:off x="14541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5806</xdr:rowOff>
    </xdr:from>
    <xdr:to>
      <xdr:col>72</xdr:col>
      <xdr:colOff>38100</xdr:colOff>
      <xdr:row>38</xdr:row>
      <xdr:rowOff>107406</xdr:rowOff>
    </xdr:to>
    <xdr:sp macro="" textlink="">
      <xdr:nvSpPr>
        <xdr:cNvPr id="426" name="フローチャート: 判断 425"/>
        <xdr:cNvSpPr/>
      </xdr:nvSpPr>
      <xdr:spPr>
        <a:xfrm>
          <a:off x="13652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49893</xdr:rowOff>
    </xdr:from>
    <xdr:to>
      <xdr:col>67</xdr:col>
      <xdr:colOff>101600</xdr:colOff>
      <xdr:row>38</xdr:row>
      <xdr:rowOff>151493</xdr:rowOff>
    </xdr:to>
    <xdr:sp macro="" textlink="">
      <xdr:nvSpPr>
        <xdr:cNvPr id="427" name="フローチャート: 判断 426"/>
        <xdr:cNvSpPr/>
      </xdr:nvSpPr>
      <xdr:spPr>
        <a:xfrm>
          <a:off x="12763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108676</xdr:rowOff>
    </xdr:from>
    <xdr:to>
      <xdr:col>85</xdr:col>
      <xdr:colOff>177800</xdr:colOff>
      <xdr:row>38</xdr:row>
      <xdr:rowOff>38826</xdr:rowOff>
    </xdr:to>
    <xdr:sp macro="" textlink="">
      <xdr:nvSpPr>
        <xdr:cNvPr id="433" name="楕円 432"/>
        <xdr:cNvSpPr/>
      </xdr:nvSpPr>
      <xdr:spPr>
        <a:xfrm>
          <a:off x="16268700" y="645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131553</xdr:rowOff>
    </xdr:from>
    <xdr:ext cx="405111" cy="259045"/>
    <xdr:sp macro="" textlink="">
      <xdr:nvSpPr>
        <xdr:cNvPr id="434" name="【認定こども園・幼稚園・保育所】&#10;有形固定資産減価償却率該当値テキスト"/>
        <xdr:cNvSpPr txBox="1"/>
      </xdr:nvSpPr>
      <xdr:spPr>
        <a:xfrm>
          <a:off x="16357600" y="6303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48260</xdr:rowOff>
    </xdr:from>
    <xdr:to>
      <xdr:col>81</xdr:col>
      <xdr:colOff>101600</xdr:colOff>
      <xdr:row>37</xdr:row>
      <xdr:rowOff>149860</xdr:rowOff>
    </xdr:to>
    <xdr:sp macro="" textlink="">
      <xdr:nvSpPr>
        <xdr:cNvPr id="435" name="楕円 434"/>
        <xdr:cNvSpPr/>
      </xdr:nvSpPr>
      <xdr:spPr>
        <a:xfrm>
          <a:off x="15430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99060</xdr:rowOff>
    </xdr:from>
    <xdr:to>
      <xdr:col>85</xdr:col>
      <xdr:colOff>127000</xdr:colOff>
      <xdr:row>37</xdr:row>
      <xdr:rowOff>159476</xdr:rowOff>
    </xdr:to>
    <xdr:cxnSp macro="">
      <xdr:nvCxnSpPr>
        <xdr:cNvPr id="436" name="直線コネクタ 435"/>
        <xdr:cNvCxnSpPr/>
      </xdr:nvCxnSpPr>
      <xdr:spPr>
        <a:xfrm>
          <a:off x="15481300" y="6442710"/>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156028</xdr:rowOff>
    </xdr:from>
    <xdr:to>
      <xdr:col>76</xdr:col>
      <xdr:colOff>165100</xdr:colOff>
      <xdr:row>37</xdr:row>
      <xdr:rowOff>86178</xdr:rowOff>
    </xdr:to>
    <xdr:sp macro="" textlink="">
      <xdr:nvSpPr>
        <xdr:cNvPr id="437" name="楕円 436"/>
        <xdr:cNvSpPr/>
      </xdr:nvSpPr>
      <xdr:spPr>
        <a:xfrm>
          <a:off x="14541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35378</xdr:rowOff>
    </xdr:from>
    <xdr:to>
      <xdr:col>81</xdr:col>
      <xdr:colOff>50800</xdr:colOff>
      <xdr:row>37</xdr:row>
      <xdr:rowOff>99060</xdr:rowOff>
    </xdr:to>
    <xdr:cxnSp macro="">
      <xdr:nvCxnSpPr>
        <xdr:cNvPr id="438" name="直線コネクタ 437"/>
        <xdr:cNvCxnSpPr/>
      </xdr:nvCxnSpPr>
      <xdr:spPr>
        <a:xfrm>
          <a:off x="14592300" y="6379028"/>
          <a:ext cx="8890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90714</xdr:rowOff>
    </xdr:from>
    <xdr:to>
      <xdr:col>72</xdr:col>
      <xdr:colOff>38100</xdr:colOff>
      <xdr:row>38</xdr:row>
      <xdr:rowOff>20864</xdr:rowOff>
    </xdr:to>
    <xdr:sp macro="" textlink="">
      <xdr:nvSpPr>
        <xdr:cNvPr id="439" name="楕円 438"/>
        <xdr:cNvSpPr/>
      </xdr:nvSpPr>
      <xdr:spPr>
        <a:xfrm>
          <a:off x="13652500" y="643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35378</xdr:rowOff>
    </xdr:from>
    <xdr:to>
      <xdr:col>76</xdr:col>
      <xdr:colOff>114300</xdr:colOff>
      <xdr:row>37</xdr:row>
      <xdr:rowOff>141514</xdr:rowOff>
    </xdr:to>
    <xdr:cxnSp macro="">
      <xdr:nvCxnSpPr>
        <xdr:cNvPr id="440" name="直線コネクタ 439"/>
        <xdr:cNvCxnSpPr/>
      </xdr:nvCxnSpPr>
      <xdr:spPr>
        <a:xfrm flipV="1">
          <a:off x="13703300" y="6379028"/>
          <a:ext cx="8890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36830</xdr:rowOff>
    </xdr:from>
    <xdr:to>
      <xdr:col>67</xdr:col>
      <xdr:colOff>101600</xdr:colOff>
      <xdr:row>37</xdr:row>
      <xdr:rowOff>138430</xdr:rowOff>
    </xdr:to>
    <xdr:sp macro="" textlink="">
      <xdr:nvSpPr>
        <xdr:cNvPr id="441" name="楕円 440"/>
        <xdr:cNvSpPr/>
      </xdr:nvSpPr>
      <xdr:spPr>
        <a:xfrm>
          <a:off x="12763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87630</xdr:rowOff>
    </xdr:from>
    <xdr:to>
      <xdr:col>71</xdr:col>
      <xdr:colOff>177800</xdr:colOff>
      <xdr:row>37</xdr:row>
      <xdr:rowOff>141514</xdr:rowOff>
    </xdr:to>
    <xdr:cxnSp macro="">
      <xdr:nvCxnSpPr>
        <xdr:cNvPr id="442" name="直線コネクタ 441"/>
        <xdr:cNvCxnSpPr/>
      </xdr:nvCxnSpPr>
      <xdr:spPr>
        <a:xfrm>
          <a:off x="12814300" y="6431280"/>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142620</xdr:rowOff>
    </xdr:from>
    <xdr:ext cx="405111" cy="259045"/>
    <xdr:sp macro="" textlink="">
      <xdr:nvSpPr>
        <xdr:cNvPr id="443" name="n_1aveValue【認定こども園・幼稚園・保育所】&#10;有形固定資産減価償却率"/>
        <xdr:cNvSpPr txBox="1"/>
      </xdr:nvSpPr>
      <xdr:spPr>
        <a:xfrm>
          <a:off x="152660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116494</xdr:rowOff>
    </xdr:from>
    <xdr:ext cx="405111" cy="259045"/>
    <xdr:sp macro="" textlink="">
      <xdr:nvSpPr>
        <xdr:cNvPr id="444" name="n_2aveValue【認定こども園・幼稚園・保育所】&#10;有形固定資産減価償却率"/>
        <xdr:cNvSpPr txBox="1"/>
      </xdr:nvSpPr>
      <xdr:spPr>
        <a:xfrm>
          <a:off x="14389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98533</xdr:rowOff>
    </xdr:from>
    <xdr:ext cx="405111" cy="259045"/>
    <xdr:sp macro="" textlink="">
      <xdr:nvSpPr>
        <xdr:cNvPr id="445" name="n_3aveValue【認定こども園・幼稚園・保育所】&#10;有形固定資産減価償却率"/>
        <xdr:cNvSpPr txBox="1"/>
      </xdr:nvSpPr>
      <xdr:spPr>
        <a:xfrm>
          <a:off x="13500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142620</xdr:rowOff>
    </xdr:from>
    <xdr:ext cx="405111" cy="259045"/>
    <xdr:sp macro="" textlink="">
      <xdr:nvSpPr>
        <xdr:cNvPr id="446" name="n_4aveValue【認定こども園・幼稚園・保育所】&#10;有形固定資産減価償却率"/>
        <xdr:cNvSpPr txBox="1"/>
      </xdr:nvSpPr>
      <xdr:spPr>
        <a:xfrm>
          <a:off x="12611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166387</xdr:rowOff>
    </xdr:from>
    <xdr:ext cx="405111" cy="259045"/>
    <xdr:sp macro="" textlink="">
      <xdr:nvSpPr>
        <xdr:cNvPr id="447" name="n_1mainValue【認定こども園・幼稚園・保育所】&#10;有形固定資産減価償却率"/>
        <xdr:cNvSpPr txBox="1"/>
      </xdr:nvSpPr>
      <xdr:spPr>
        <a:xfrm>
          <a:off x="1526604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102705</xdr:rowOff>
    </xdr:from>
    <xdr:ext cx="405111" cy="259045"/>
    <xdr:sp macro="" textlink="">
      <xdr:nvSpPr>
        <xdr:cNvPr id="448" name="n_2mainValue【認定こども園・幼稚園・保育所】&#10;有形固定資産減価償却率"/>
        <xdr:cNvSpPr txBox="1"/>
      </xdr:nvSpPr>
      <xdr:spPr>
        <a:xfrm>
          <a:off x="14389744" y="610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37391</xdr:rowOff>
    </xdr:from>
    <xdr:ext cx="405111" cy="259045"/>
    <xdr:sp macro="" textlink="">
      <xdr:nvSpPr>
        <xdr:cNvPr id="449" name="n_3mainValue【認定こども園・幼稚園・保育所】&#10;有形固定資産減価償却率"/>
        <xdr:cNvSpPr txBox="1"/>
      </xdr:nvSpPr>
      <xdr:spPr>
        <a:xfrm>
          <a:off x="135007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154957</xdr:rowOff>
    </xdr:from>
    <xdr:ext cx="405111" cy="259045"/>
    <xdr:sp macro="" textlink="">
      <xdr:nvSpPr>
        <xdr:cNvPr id="450" name="n_4mainValue【認定こども園・幼稚園・保育所】&#10;有形固定資産減価償却率"/>
        <xdr:cNvSpPr txBox="1"/>
      </xdr:nvSpPr>
      <xdr:spPr>
        <a:xfrm>
          <a:off x="126117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1" name="直線コネクタ 4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2" name="テキスト ボックス 461"/>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3" name="直線コネクタ 4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4" name="テキスト ボックス 463"/>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5" name="直線コネクタ 4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6" name="テキスト ボックス 465"/>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7" name="直線コネクタ 4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8" name="テキスト ボックス 467"/>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69342</xdr:rowOff>
    </xdr:from>
    <xdr:to>
      <xdr:col>116</xdr:col>
      <xdr:colOff>62864</xdr:colOff>
      <xdr:row>41</xdr:row>
      <xdr:rowOff>117348</xdr:rowOff>
    </xdr:to>
    <xdr:cxnSp macro="">
      <xdr:nvCxnSpPr>
        <xdr:cNvPr id="472" name="直線コネクタ 471"/>
        <xdr:cNvCxnSpPr/>
      </xdr:nvCxnSpPr>
      <xdr:spPr>
        <a:xfrm flipV="1">
          <a:off x="22160864" y="5727192"/>
          <a:ext cx="0" cy="1419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473"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474" name="直線コネクタ 473"/>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16019</xdr:rowOff>
    </xdr:from>
    <xdr:ext cx="469744" cy="259045"/>
    <xdr:sp macro="" textlink="">
      <xdr:nvSpPr>
        <xdr:cNvPr id="475" name="【認定こども園・幼稚園・保育所】&#10;一人当たり面積最大値テキスト"/>
        <xdr:cNvSpPr txBox="1"/>
      </xdr:nvSpPr>
      <xdr:spPr>
        <a:xfrm>
          <a:off x="22199600" y="550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69342</xdr:rowOff>
    </xdr:from>
    <xdr:to>
      <xdr:col>116</xdr:col>
      <xdr:colOff>152400</xdr:colOff>
      <xdr:row>33</xdr:row>
      <xdr:rowOff>69342</xdr:rowOff>
    </xdr:to>
    <xdr:cxnSp macro="">
      <xdr:nvCxnSpPr>
        <xdr:cNvPr id="476" name="直線コネクタ 475"/>
        <xdr:cNvCxnSpPr/>
      </xdr:nvCxnSpPr>
      <xdr:spPr>
        <a:xfrm>
          <a:off x="22072600" y="572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124985</xdr:rowOff>
    </xdr:from>
    <xdr:ext cx="469744" cy="259045"/>
    <xdr:sp macro="" textlink="">
      <xdr:nvSpPr>
        <xdr:cNvPr id="477" name="【認定こども園・幼稚園・保育所】&#10;一人当たり面積平均値テキスト"/>
        <xdr:cNvSpPr txBox="1"/>
      </xdr:nvSpPr>
      <xdr:spPr>
        <a:xfrm>
          <a:off x="22199600" y="6640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146558</xdr:rowOff>
    </xdr:from>
    <xdr:to>
      <xdr:col>116</xdr:col>
      <xdr:colOff>114300</xdr:colOff>
      <xdr:row>39</xdr:row>
      <xdr:rowOff>76708</xdr:rowOff>
    </xdr:to>
    <xdr:sp macro="" textlink="">
      <xdr:nvSpPr>
        <xdr:cNvPr id="478" name="フローチャート: 判断 477"/>
        <xdr:cNvSpPr/>
      </xdr:nvSpPr>
      <xdr:spPr>
        <a:xfrm>
          <a:off x="22110700" y="666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148844</xdr:rowOff>
    </xdr:from>
    <xdr:to>
      <xdr:col>112</xdr:col>
      <xdr:colOff>38100</xdr:colOff>
      <xdr:row>39</xdr:row>
      <xdr:rowOff>78994</xdr:rowOff>
    </xdr:to>
    <xdr:sp macro="" textlink="">
      <xdr:nvSpPr>
        <xdr:cNvPr id="479" name="フローチャート: 判断 478"/>
        <xdr:cNvSpPr/>
      </xdr:nvSpPr>
      <xdr:spPr>
        <a:xfrm>
          <a:off x="21272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160274</xdr:rowOff>
    </xdr:from>
    <xdr:to>
      <xdr:col>107</xdr:col>
      <xdr:colOff>101600</xdr:colOff>
      <xdr:row>39</xdr:row>
      <xdr:rowOff>90424</xdr:rowOff>
    </xdr:to>
    <xdr:sp macro="" textlink="">
      <xdr:nvSpPr>
        <xdr:cNvPr id="480" name="フローチャート: 判断 479"/>
        <xdr:cNvSpPr/>
      </xdr:nvSpPr>
      <xdr:spPr>
        <a:xfrm>
          <a:off x="20383500" y="667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155702</xdr:rowOff>
    </xdr:from>
    <xdr:to>
      <xdr:col>102</xdr:col>
      <xdr:colOff>165100</xdr:colOff>
      <xdr:row>39</xdr:row>
      <xdr:rowOff>85852</xdr:rowOff>
    </xdr:to>
    <xdr:sp macro="" textlink="">
      <xdr:nvSpPr>
        <xdr:cNvPr id="481" name="フローチャート: 判断 480"/>
        <xdr:cNvSpPr/>
      </xdr:nvSpPr>
      <xdr:spPr>
        <a:xfrm>
          <a:off x="19494500" y="66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169418</xdr:rowOff>
    </xdr:from>
    <xdr:to>
      <xdr:col>98</xdr:col>
      <xdr:colOff>38100</xdr:colOff>
      <xdr:row>39</xdr:row>
      <xdr:rowOff>99568</xdr:rowOff>
    </xdr:to>
    <xdr:sp macro="" textlink="">
      <xdr:nvSpPr>
        <xdr:cNvPr id="482" name="フローチャート: 判断 481"/>
        <xdr:cNvSpPr/>
      </xdr:nvSpPr>
      <xdr:spPr>
        <a:xfrm>
          <a:off x="18605500" y="668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151130</xdr:rowOff>
    </xdr:from>
    <xdr:to>
      <xdr:col>116</xdr:col>
      <xdr:colOff>114300</xdr:colOff>
      <xdr:row>37</xdr:row>
      <xdr:rowOff>81280</xdr:rowOff>
    </xdr:to>
    <xdr:sp macro="" textlink="">
      <xdr:nvSpPr>
        <xdr:cNvPr id="488" name="楕円 487"/>
        <xdr:cNvSpPr/>
      </xdr:nvSpPr>
      <xdr:spPr>
        <a:xfrm>
          <a:off x="221107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2557</xdr:rowOff>
    </xdr:from>
    <xdr:ext cx="469744" cy="259045"/>
    <xdr:sp macro="" textlink="">
      <xdr:nvSpPr>
        <xdr:cNvPr id="489" name="【認定こども園・幼稚園・保育所】&#10;一人当たり面積該当値テキスト"/>
        <xdr:cNvSpPr txBox="1"/>
      </xdr:nvSpPr>
      <xdr:spPr>
        <a:xfrm>
          <a:off x="22199600"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2540</xdr:rowOff>
    </xdr:from>
    <xdr:to>
      <xdr:col>112</xdr:col>
      <xdr:colOff>38100</xdr:colOff>
      <xdr:row>37</xdr:row>
      <xdr:rowOff>104140</xdr:rowOff>
    </xdr:to>
    <xdr:sp macro="" textlink="">
      <xdr:nvSpPr>
        <xdr:cNvPr id="490" name="楕円 489"/>
        <xdr:cNvSpPr/>
      </xdr:nvSpPr>
      <xdr:spPr>
        <a:xfrm>
          <a:off x="21272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30480</xdr:rowOff>
    </xdr:from>
    <xdr:to>
      <xdr:col>116</xdr:col>
      <xdr:colOff>63500</xdr:colOff>
      <xdr:row>37</xdr:row>
      <xdr:rowOff>53340</xdr:rowOff>
    </xdr:to>
    <xdr:cxnSp macro="">
      <xdr:nvCxnSpPr>
        <xdr:cNvPr id="491" name="直線コネクタ 490"/>
        <xdr:cNvCxnSpPr/>
      </xdr:nvCxnSpPr>
      <xdr:spPr>
        <a:xfrm flipV="1">
          <a:off x="21323300" y="637413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18542</xdr:rowOff>
    </xdr:from>
    <xdr:to>
      <xdr:col>107</xdr:col>
      <xdr:colOff>101600</xdr:colOff>
      <xdr:row>37</xdr:row>
      <xdr:rowOff>120142</xdr:rowOff>
    </xdr:to>
    <xdr:sp macro="" textlink="">
      <xdr:nvSpPr>
        <xdr:cNvPr id="492" name="楕円 491"/>
        <xdr:cNvSpPr/>
      </xdr:nvSpPr>
      <xdr:spPr>
        <a:xfrm>
          <a:off x="20383500" y="63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53340</xdr:rowOff>
    </xdr:from>
    <xdr:to>
      <xdr:col>111</xdr:col>
      <xdr:colOff>177800</xdr:colOff>
      <xdr:row>37</xdr:row>
      <xdr:rowOff>69342</xdr:rowOff>
    </xdr:to>
    <xdr:cxnSp macro="">
      <xdr:nvCxnSpPr>
        <xdr:cNvPr id="493" name="直線コネクタ 492"/>
        <xdr:cNvCxnSpPr/>
      </xdr:nvCxnSpPr>
      <xdr:spPr>
        <a:xfrm flipV="1">
          <a:off x="20434300" y="639699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71120</xdr:rowOff>
    </xdr:from>
    <xdr:to>
      <xdr:col>102</xdr:col>
      <xdr:colOff>165100</xdr:colOff>
      <xdr:row>38</xdr:row>
      <xdr:rowOff>1270</xdr:rowOff>
    </xdr:to>
    <xdr:sp macro="" textlink="">
      <xdr:nvSpPr>
        <xdr:cNvPr id="494" name="楕円 493"/>
        <xdr:cNvSpPr/>
      </xdr:nvSpPr>
      <xdr:spPr>
        <a:xfrm>
          <a:off x="19494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69342</xdr:rowOff>
    </xdr:from>
    <xdr:to>
      <xdr:col>107</xdr:col>
      <xdr:colOff>50800</xdr:colOff>
      <xdr:row>37</xdr:row>
      <xdr:rowOff>121920</xdr:rowOff>
    </xdr:to>
    <xdr:cxnSp macro="">
      <xdr:nvCxnSpPr>
        <xdr:cNvPr id="495" name="直線コネクタ 494"/>
        <xdr:cNvCxnSpPr/>
      </xdr:nvCxnSpPr>
      <xdr:spPr>
        <a:xfrm flipV="1">
          <a:off x="19545300" y="6412992"/>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84836</xdr:rowOff>
    </xdr:from>
    <xdr:to>
      <xdr:col>98</xdr:col>
      <xdr:colOff>38100</xdr:colOff>
      <xdr:row>38</xdr:row>
      <xdr:rowOff>14986</xdr:rowOff>
    </xdr:to>
    <xdr:sp macro="" textlink="">
      <xdr:nvSpPr>
        <xdr:cNvPr id="496" name="楕円 495"/>
        <xdr:cNvSpPr/>
      </xdr:nvSpPr>
      <xdr:spPr>
        <a:xfrm>
          <a:off x="18605500" y="64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121920</xdr:rowOff>
    </xdr:from>
    <xdr:to>
      <xdr:col>102</xdr:col>
      <xdr:colOff>114300</xdr:colOff>
      <xdr:row>37</xdr:row>
      <xdr:rowOff>135636</xdr:rowOff>
    </xdr:to>
    <xdr:cxnSp macro="">
      <xdr:nvCxnSpPr>
        <xdr:cNvPr id="497" name="直線コネクタ 496"/>
        <xdr:cNvCxnSpPr/>
      </xdr:nvCxnSpPr>
      <xdr:spPr>
        <a:xfrm flipV="1">
          <a:off x="18656300" y="646557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70121</xdr:rowOff>
    </xdr:from>
    <xdr:ext cx="469744" cy="259045"/>
    <xdr:sp macro="" textlink="">
      <xdr:nvSpPr>
        <xdr:cNvPr id="498" name="n_1aveValue【認定こども園・幼稚園・保育所】&#10;一人当たり面積"/>
        <xdr:cNvSpPr txBox="1"/>
      </xdr:nvSpPr>
      <xdr:spPr>
        <a:xfrm>
          <a:off x="210757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81551</xdr:rowOff>
    </xdr:from>
    <xdr:ext cx="469744" cy="259045"/>
    <xdr:sp macro="" textlink="">
      <xdr:nvSpPr>
        <xdr:cNvPr id="499" name="n_2aveValue【認定こども園・幼稚園・保育所】&#10;一人当たり面積"/>
        <xdr:cNvSpPr txBox="1"/>
      </xdr:nvSpPr>
      <xdr:spPr>
        <a:xfrm>
          <a:off x="201994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76979</xdr:rowOff>
    </xdr:from>
    <xdr:ext cx="469744" cy="259045"/>
    <xdr:sp macro="" textlink="">
      <xdr:nvSpPr>
        <xdr:cNvPr id="500" name="n_3aveValue【認定こども園・幼稚園・保育所】&#10;一人当たり面積"/>
        <xdr:cNvSpPr txBox="1"/>
      </xdr:nvSpPr>
      <xdr:spPr>
        <a:xfrm>
          <a:off x="19310427" y="676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90695</xdr:rowOff>
    </xdr:from>
    <xdr:ext cx="469744" cy="259045"/>
    <xdr:sp macro="" textlink="">
      <xdr:nvSpPr>
        <xdr:cNvPr id="501" name="n_4aveValue【認定こども園・幼稚園・保育所】&#10;一人当たり面積"/>
        <xdr:cNvSpPr txBox="1"/>
      </xdr:nvSpPr>
      <xdr:spPr>
        <a:xfrm>
          <a:off x="18421427" y="67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120667</xdr:rowOff>
    </xdr:from>
    <xdr:ext cx="469744" cy="259045"/>
    <xdr:sp macro="" textlink="">
      <xdr:nvSpPr>
        <xdr:cNvPr id="502" name="n_1mainValue【認定こども園・幼稚園・保育所】&#10;一人当たり面積"/>
        <xdr:cNvSpPr txBox="1"/>
      </xdr:nvSpPr>
      <xdr:spPr>
        <a:xfrm>
          <a:off x="21075727" y="61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136669</xdr:rowOff>
    </xdr:from>
    <xdr:ext cx="469744" cy="259045"/>
    <xdr:sp macro="" textlink="">
      <xdr:nvSpPr>
        <xdr:cNvPr id="503" name="n_2mainValue【認定こども園・幼稚園・保育所】&#10;一人当たり面積"/>
        <xdr:cNvSpPr txBox="1"/>
      </xdr:nvSpPr>
      <xdr:spPr>
        <a:xfrm>
          <a:off x="20199427" y="613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17797</xdr:rowOff>
    </xdr:from>
    <xdr:ext cx="469744" cy="259045"/>
    <xdr:sp macro="" textlink="">
      <xdr:nvSpPr>
        <xdr:cNvPr id="504" name="n_3mainValue【認定こども園・幼稚園・保育所】&#10;一人当たり面積"/>
        <xdr:cNvSpPr txBox="1"/>
      </xdr:nvSpPr>
      <xdr:spPr>
        <a:xfrm>
          <a:off x="19310427" y="618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31513</xdr:rowOff>
    </xdr:from>
    <xdr:ext cx="469744" cy="259045"/>
    <xdr:sp macro="" textlink="">
      <xdr:nvSpPr>
        <xdr:cNvPr id="505" name="n_4mainValue【認定こども園・幼稚園・保育所】&#10;一人当たり面積"/>
        <xdr:cNvSpPr txBox="1"/>
      </xdr:nvSpPr>
      <xdr:spPr>
        <a:xfrm>
          <a:off x="18421427" y="620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73478</xdr:rowOff>
    </xdr:from>
    <xdr:to>
      <xdr:col>85</xdr:col>
      <xdr:colOff>126364</xdr:colOff>
      <xdr:row>64</xdr:row>
      <xdr:rowOff>48985</xdr:rowOff>
    </xdr:to>
    <xdr:cxnSp macro="">
      <xdr:nvCxnSpPr>
        <xdr:cNvPr id="532" name="直線コネクタ 531"/>
        <xdr:cNvCxnSpPr/>
      </xdr:nvCxnSpPr>
      <xdr:spPr>
        <a:xfrm flipV="1">
          <a:off x="16318864" y="9503228"/>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52812</xdr:rowOff>
    </xdr:from>
    <xdr:ext cx="405111" cy="259045"/>
    <xdr:sp macro="" textlink="">
      <xdr:nvSpPr>
        <xdr:cNvPr id="533" name="【学校施設】&#10;有形固定資産減価償却率最小値テキスト"/>
        <xdr:cNvSpPr txBox="1"/>
      </xdr:nvSpPr>
      <xdr:spPr>
        <a:xfrm>
          <a:off x="16357600" y="1102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48985</xdr:rowOff>
    </xdr:from>
    <xdr:to>
      <xdr:col>86</xdr:col>
      <xdr:colOff>25400</xdr:colOff>
      <xdr:row>64</xdr:row>
      <xdr:rowOff>48985</xdr:rowOff>
    </xdr:to>
    <xdr:cxnSp macro="">
      <xdr:nvCxnSpPr>
        <xdr:cNvPr id="534" name="直線コネクタ 533"/>
        <xdr:cNvCxnSpPr/>
      </xdr:nvCxnSpPr>
      <xdr:spPr>
        <a:xfrm>
          <a:off x="16230600" y="1102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20155</xdr:rowOff>
    </xdr:from>
    <xdr:ext cx="405111" cy="259045"/>
    <xdr:sp macro="" textlink="">
      <xdr:nvSpPr>
        <xdr:cNvPr id="535" name="【学校施設】&#10;有形固定資産減価償却率最大値テキスト"/>
        <xdr:cNvSpPr txBox="1"/>
      </xdr:nvSpPr>
      <xdr:spPr>
        <a:xfrm>
          <a:off x="16357600" y="9278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73478</xdr:rowOff>
    </xdr:from>
    <xdr:to>
      <xdr:col>86</xdr:col>
      <xdr:colOff>25400</xdr:colOff>
      <xdr:row>55</xdr:row>
      <xdr:rowOff>73478</xdr:rowOff>
    </xdr:to>
    <xdr:cxnSp macro="">
      <xdr:nvCxnSpPr>
        <xdr:cNvPr id="536" name="直線コネクタ 535"/>
        <xdr:cNvCxnSpPr/>
      </xdr:nvCxnSpPr>
      <xdr:spPr>
        <a:xfrm>
          <a:off x="16230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537" name="【学校施設】&#10;有形固定資産減価償却率平均値テキスト"/>
        <xdr:cNvSpPr txBox="1"/>
      </xdr:nvSpPr>
      <xdr:spPr>
        <a:xfrm>
          <a:off x="16357600" y="1021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38" name="フローチャート: 判断 537"/>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539" name="フローチャート: 判断 538"/>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58601</xdr:rowOff>
    </xdr:from>
    <xdr:to>
      <xdr:col>76</xdr:col>
      <xdr:colOff>165100</xdr:colOff>
      <xdr:row>59</xdr:row>
      <xdr:rowOff>160201</xdr:rowOff>
    </xdr:to>
    <xdr:sp macro="" textlink="">
      <xdr:nvSpPr>
        <xdr:cNvPr id="540" name="フローチャート: 判断 539"/>
        <xdr:cNvSpPr/>
      </xdr:nvSpPr>
      <xdr:spPr>
        <a:xfrm>
          <a:off x="14541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22678</xdr:rowOff>
    </xdr:from>
    <xdr:to>
      <xdr:col>72</xdr:col>
      <xdr:colOff>38100</xdr:colOff>
      <xdr:row>59</xdr:row>
      <xdr:rowOff>124278</xdr:rowOff>
    </xdr:to>
    <xdr:sp macro="" textlink="">
      <xdr:nvSpPr>
        <xdr:cNvPr id="541" name="フローチャート: 判断 540"/>
        <xdr:cNvSpPr/>
      </xdr:nvSpPr>
      <xdr:spPr>
        <a:xfrm>
          <a:off x="13652500" y="1013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542" name="フローチャート: 判断 541"/>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79828</xdr:rowOff>
    </xdr:from>
    <xdr:to>
      <xdr:col>85</xdr:col>
      <xdr:colOff>177800</xdr:colOff>
      <xdr:row>59</xdr:row>
      <xdr:rowOff>9978</xdr:rowOff>
    </xdr:to>
    <xdr:sp macro="" textlink="">
      <xdr:nvSpPr>
        <xdr:cNvPr id="548" name="楕円 547"/>
        <xdr:cNvSpPr/>
      </xdr:nvSpPr>
      <xdr:spPr>
        <a:xfrm>
          <a:off x="16268700" y="1002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102705</xdr:rowOff>
    </xdr:from>
    <xdr:ext cx="405111" cy="259045"/>
    <xdr:sp macro="" textlink="">
      <xdr:nvSpPr>
        <xdr:cNvPr id="549" name="【学校施設】&#10;有形固定資産減価償却率該当値テキスト"/>
        <xdr:cNvSpPr txBox="1"/>
      </xdr:nvSpPr>
      <xdr:spPr>
        <a:xfrm>
          <a:off x="16357600" y="9875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4717</xdr:rowOff>
    </xdr:from>
    <xdr:to>
      <xdr:col>81</xdr:col>
      <xdr:colOff>101600</xdr:colOff>
      <xdr:row>58</xdr:row>
      <xdr:rowOff>106317</xdr:rowOff>
    </xdr:to>
    <xdr:sp macro="" textlink="">
      <xdr:nvSpPr>
        <xdr:cNvPr id="550" name="楕円 549"/>
        <xdr:cNvSpPr/>
      </xdr:nvSpPr>
      <xdr:spPr>
        <a:xfrm>
          <a:off x="15430500" y="994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55517</xdr:rowOff>
    </xdr:from>
    <xdr:to>
      <xdr:col>85</xdr:col>
      <xdr:colOff>127000</xdr:colOff>
      <xdr:row>58</xdr:row>
      <xdr:rowOff>130628</xdr:rowOff>
    </xdr:to>
    <xdr:cxnSp macro="">
      <xdr:nvCxnSpPr>
        <xdr:cNvPr id="551" name="直線コネクタ 550"/>
        <xdr:cNvCxnSpPr/>
      </xdr:nvCxnSpPr>
      <xdr:spPr>
        <a:xfrm>
          <a:off x="15481300" y="9999617"/>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136978</xdr:rowOff>
    </xdr:from>
    <xdr:to>
      <xdr:col>76</xdr:col>
      <xdr:colOff>165100</xdr:colOff>
      <xdr:row>58</xdr:row>
      <xdr:rowOff>67128</xdr:rowOff>
    </xdr:to>
    <xdr:sp macro="" textlink="">
      <xdr:nvSpPr>
        <xdr:cNvPr id="552" name="楕円 551"/>
        <xdr:cNvSpPr/>
      </xdr:nvSpPr>
      <xdr:spPr>
        <a:xfrm>
          <a:off x="145415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16328</xdr:rowOff>
    </xdr:from>
    <xdr:to>
      <xdr:col>81</xdr:col>
      <xdr:colOff>50800</xdr:colOff>
      <xdr:row>58</xdr:row>
      <xdr:rowOff>55517</xdr:rowOff>
    </xdr:to>
    <xdr:cxnSp macro="">
      <xdr:nvCxnSpPr>
        <xdr:cNvPr id="553" name="直線コネクタ 552"/>
        <xdr:cNvCxnSpPr/>
      </xdr:nvCxnSpPr>
      <xdr:spPr>
        <a:xfrm>
          <a:off x="14592300" y="9960428"/>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143510</xdr:rowOff>
    </xdr:from>
    <xdr:to>
      <xdr:col>72</xdr:col>
      <xdr:colOff>38100</xdr:colOff>
      <xdr:row>58</xdr:row>
      <xdr:rowOff>73660</xdr:rowOff>
    </xdr:to>
    <xdr:sp macro="" textlink="">
      <xdr:nvSpPr>
        <xdr:cNvPr id="554" name="楕円 553"/>
        <xdr:cNvSpPr/>
      </xdr:nvSpPr>
      <xdr:spPr>
        <a:xfrm>
          <a:off x="13652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16328</xdr:rowOff>
    </xdr:from>
    <xdr:to>
      <xdr:col>76</xdr:col>
      <xdr:colOff>114300</xdr:colOff>
      <xdr:row>58</xdr:row>
      <xdr:rowOff>22860</xdr:rowOff>
    </xdr:to>
    <xdr:cxnSp macro="">
      <xdr:nvCxnSpPr>
        <xdr:cNvPr id="555" name="直線コネクタ 554"/>
        <xdr:cNvCxnSpPr/>
      </xdr:nvCxnSpPr>
      <xdr:spPr>
        <a:xfrm flipV="1">
          <a:off x="13703300" y="996042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74930</xdr:rowOff>
    </xdr:from>
    <xdr:to>
      <xdr:col>67</xdr:col>
      <xdr:colOff>101600</xdr:colOff>
      <xdr:row>58</xdr:row>
      <xdr:rowOff>5080</xdr:rowOff>
    </xdr:to>
    <xdr:sp macro="" textlink="">
      <xdr:nvSpPr>
        <xdr:cNvPr id="556" name="楕円 555"/>
        <xdr:cNvSpPr/>
      </xdr:nvSpPr>
      <xdr:spPr>
        <a:xfrm>
          <a:off x="12763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125730</xdr:rowOff>
    </xdr:from>
    <xdr:to>
      <xdr:col>71</xdr:col>
      <xdr:colOff>177800</xdr:colOff>
      <xdr:row>58</xdr:row>
      <xdr:rowOff>22860</xdr:rowOff>
    </xdr:to>
    <xdr:cxnSp macro="">
      <xdr:nvCxnSpPr>
        <xdr:cNvPr id="557" name="直線コネクタ 556"/>
        <xdr:cNvCxnSpPr/>
      </xdr:nvCxnSpPr>
      <xdr:spPr>
        <a:xfrm>
          <a:off x="12814300" y="98983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2739</xdr:rowOff>
    </xdr:from>
    <xdr:ext cx="405111" cy="259045"/>
    <xdr:sp macro="" textlink="">
      <xdr:nvSpPr>
        <xdr:cNvPr id="558" name="n_1aveValue【学校施設】&#10;有形固定資産減価償却率"/>
        <xdr:cNvSpPr txBox="1"/>
      </xdr:nvSpPr>
      <xdr:spPr>
        <a:xfrm>
          <a:off x="15266044" y="1028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151328</xdr:rowOff>
    </xdr:from>
    <xdr:ext cx="405111" cy="259045"/>
    <xdr:sp macro="" textlink="">
      <xdr:nvSpPr>
        <xdr:cNvPr id="559" name="n_2aveValue【学校施設】&#10;有形固定資産減価償却率"/>
        <xdr:cNvSpPr txBox="1"/>
      </xdr:nvSpPr>
      <xdr:spPr>
        <a:xfrm>
          <a:off x="1438974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115405</xdr:rowOff>
    </xdr:from>
    <xdr:ext cx="405111" cy="259045"/>
    <xdr:sp macro="" textlink="">
      <xdr:nvSpPr>
        <xdr:cNvPr id="560" name="n_3aveValue【学校施設】&#10;有形固定資産減価償却率"/>
        <xdr:cNvSpPr txBox="1"/>
      </xdr:nvSpPr>
      <xdr:spPr>
        <a:xfrm>
          <a:off x="13500744" y="1023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118671</xdr:rowOff>
    </xdr:from>
    <xdr:ext cx="405111" cy="259045"/>
    <xdr:sp macro="" textlink="">
      <xdr:nvSpPr>
        <xdr:cNvPr id="561" name="n_4aveValue【学校施設】&#10;有形固定資産減価償却率"/>
        <xdr:cNvSpPr txBox="1"/>
      </xdr:nvSpPr>
      <xdr:spPr>
        <a:xfrm>
          <a:off x="12611744" y="102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122844</xdr:rowOff>
    </xdr:from>
    <xdr:ext cx="405111" cy="259045"/>
    <xdr:sp macro="" textlink="">
      <xdr:nvSpPr>
        <xdr:cNvPr id="562" name="n_1mainValue【学校施設】&#10;有形固定資産減価償却率"/>
        <xdr:cNvSpPr txBox="1"/>
      </xdr:nvSpPr>
      <xdr:spPr>
        <a:xfrm>
          <a:off x="15266044" y="972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83655</xdr:rowOff>
    </xdr:from>
    <xdr:ext cx="405111" cy="259045"/>
    <xdr:sp macro="" textlink="">
      <xdr:nvSpPr>
        <xdr:cNvPr id="563" name="n_2mainValue【学校施設】&#10;有形固定資産減価償却率"/>
        <xdr:cNvSpPr txBox="1"/>
      </xdr:nvSpPr>
      <xdr:spPr>
        <a:xfrm>
          <a:off x="14389744" y="9684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90187</xdr:rowOff>
    </xdr:from>
    <xdr:ext cx="405111" cy="259045"/>
    <xdr:sp macro="" textlink="">
      <xdr:nvSpPr>
        <xdr:cNvPr id="564" name="n_3mainValue【学校施設】&#10;有形固定資産減価償却率"/>
        <xdr:cNvSpPr txBox="1"/>
      </xdr:nvSpPr>
      <xdr:spPr>
        <a:xfrm>
          <a:off x="135007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21607</xdr:rowOff>
    </xdr:from>
    <xdr:ext cx="405111" cy="259045"/>
    <xdr:sp macro="" textlink="">
      <xdr:nvSpPr>
        <xdr:cNvPr id="565" name="n_4mainValue【学校施設】&#10;有形固定資産減価償却率"/>
        <xdr:cNvSpPr txBox="1"/>
      </xdr:nvSpPr>
      <xdr:spPr>
        <a:xfrm>
          <a:off x="126117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3" name="テキスト ボックス 58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5" name="テキスト ボックス 58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7" name="テキスト ボックス 586"/>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114109</xdr:rowOff>
    </xdr:from>
    <xdr:to>
      <xdr:col>116</xdr:col>
      <xdr:colOff>62864</xdr:colOff>
      <xdr:row>63</xdr:row>
      <xdr:rowOff>10858</xdr:rowOff>
    </xdr:to>
    <xdr:cxnSp macro="">
      <xdr:nvCxnSpPr>
        <xdr:cNvPr id="589" name="直線コネクタ 588"/>
        <xdr:cNvCxnSpPr/>
      </xdr:nvCxnSpPr>
      <xdr:spPr>
        <a:xfrm flipV="1">
          <a:off x="22160864" y="9543859"/>
          <a:ext cx="0"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14685</xdr:rowOff>
    </xdr:from>
    <xdr:ext cx="469744" cy="259045"/>
    <xdr:sp macro="" textlink="">
      <xdr:nvSpPr>
        <xdr:cNvPr id="590" name="【学校施設】&#10;一人当たり面積最小値テキスト"/>
        <xdr:cNvSpPr txBox="1"/>
      </xdr:nvSpPr>
      <xdr:spPr>
        <a:xfrm>
          <a:off x="22199600" y="1081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10858</xdr:rowOff>
    </xdr:from>
    <xdr:to>
      <xdr:col>116</xdr:col>
      <xdr:colOff>152400</xdr:colOff>
      <xdr:row>63</xdr:row>
      <xdr:rowOff>10858</xdr:rowOff>
    </xdr:to>
    <xdr:cxnSp macro="">
      <xdr:nvCxnSpPr>
        <xdr:cNvPr id="591" name="直線コネクタ 590"/>
        <xdr:cNvCxnSpPr/>
      </xdr:nvCxnSpPr>
      <xdr:spPr>
        <a:xfrm>
          <a:off x="22072600" y="1081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60786</xdr:rowOff>
    </xdr:from>
    <xdr:ext cx="469744" cy="259045"/>
    <xdr:sp macro="" textlink="">
      <xdr:nvSpPr>
        <xdr:cNvPr id="592" name="【学校施設】&#10;一人当たり面積最大値テキスト"/>
        <xdr:cNvSpPr txBox="1"/>
      </xdr:nvSpPr>
      <xdr:spPr>
        <a:xfrm>
          <a:off x="22199600" y="931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114109</xdr:rowOff>
    </xdr:from>
    <xdr:to>
      <xdr:col>116</xdr:col>
      <xdr:colOff>152400</xdr:colOff>
      <xdr:row>55</xdr:row>
      <xdr:rowOff>114109</xdr:rowOff>
    </xdr:to>
    <xdr:cxnSp macro="">
      <xdr:nvCxnSpPr>
        <xdr:cNvPr id="593" name="直線コネクタ 592"/>
        <xdr:cNvCxnSpPr/>
      </xdr:nvCxnSpPr>
      <xdr:spPr>
        <a:xfrm>
          <a:off x="22072600" y="9543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64978</xdr:rowOff>
    </xdr:from>
    <xdr:ext cx="469744" cy="259045"/>
    <xdr:sp macro="" textlink="">
      <xdr:nvSpPr>
        <xdr:cNvPr id="594" name="【学校施設】&#10;一人当たり面積平均値テキスト"/>
        <xdr:cNvSpPr txBox="1"/>
      </xdr:nvSpPr>
      <xdr:spPr>
        <a:xfrm>
          <a:off x="22199600" y="10523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86551</xdr:rowOff>
    </xdr:from>
    <xdr:to>
      <xdr:col>116</xdr:col>
      <xdr:colOff>114300</xdr:colOff>
      <xdr:row>62</xdr:row>
      <xdr:rowOff>16701</xdr:rowOff>
    </xdr:to>
    <xdr:sp macro="" textlink="">
      <xdr:nvSpPr>
        <xdr:cNvPr id="595" name="フローチャート: 判断 594"/>
        <xdr:cNvSpPr/>
      </xdr:nvSpPr>
      <xdr:spPr>
        <a:xfrm>
          <a:off x="22110700" y="1054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596" name="フローチャート: 判断 595"/>
        <xdr:cNvSpPr/>
      </xdr:nvSpPr>
      <xdr:spPr>
        <a:xfrm>
          <a:off x="21272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597" name="フローチャート: 判断 596"/>
        <xdr:cNvSpPr/>
      </xdr:nvSpPr>
      <xdr:spPr>
        <a:xfrm>
          <a:off x="20383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99695</xdr:rowOff>
    </xdr:from>
    <xdr:to>
      <xdr:col>102</xdr:col>
      <xdr:colOff>165100</xdr:colOff>
      <xdr:row>62</xdr:row>
      <xdr:rowOff>29845</xdr:rowOff>
    </xdr:to>
    <xdr:sp macro="" textlink="">
      <xdr:nvSpPr>
        <xdr:cNvPr id="598" name="フローチャート: 判断 597"/>
        <xdr:cNvSpPr/>
      </xdr:nvSpPr>
      <xdr:spPr>
        <a:xfrm>
          <a:off x="194945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99314</xdr:rowOff>
    </xdr:from>
    <xdr:to>
      <xdr:col>98</xdr:col>
      <xdr:colOff>38100</xdr:colOff>
      <xdr:row>62</xdr:row>
      <xdr:rowOff>29464</xdr:rowOff>
    </xdr:to>
    <xdr:sp macro="" textlink="">
      <xdr:nvSpPr>
        <xdr:cNvPr id="599" name="フローチャート: 判断 598"/>
        <xdr:cNvSpPr/>
      </xdr:nvSpPr>
      <xdr:spPr>
        <a:xfrm>
          <a:off x="18605500" y="1055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33210</xdr:rowOff>
    </xdr:from>
    <xdr:to>
      <xdr:col>116</xdr:col>
      <xdr:colOff>114300</xdr:colOff>
      <xdr:row>61</xdr:row>
      <xdr:rowOff>134810</xdr:rowOff>
    </xdr:to>
    <xdr:sp macro="" textlink="">
      <xdr:nvSpPr>
        <xdr:cNvPr id="605" name="楕円 604"/>
        <xdr:cNvSpPr/>
      </xdr:nvSpPr>
      <xdr:spPr>
        <a:xfrm>
          <a:off x="22110700" y="1049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56087</xdr:rowOff>
    </xdr:from>
    <xdr:ext cx="469744" cy="259045"/>
    <xdr:sp macro="" textlink="">
      <xdr:nvSpPr>
        <xdr:cNvPr id="606" name="【学校施設】&#10;一人当たり面積該当値テキスト"/>
        <xdr:cNvSpPr txBox="1"/>
      </xdr:nvSpPr>
      <xdr:spPr>
        <a:xfrm>
          <a:off x="22199600" y="10343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49784</xdr:rowOff>
    </xdr:from>
    <xdr:to>
      <xdr:col>112</xdr:col>
      <xdr:colOff>38100</xdr:colOff>
      <xdr:row>61</xdr:row>
      <xdr:rowOff>151384</xdr:rowOff>
    </xdr:to>
    <xdr:sp macro="" textlink="">
      <xdr:nvSpPr>
        <xdr:cNvPr id="607" name="楕円 606"/>
        <xdr:cNvSpPr/>
      </xdr:nvSpPr>
      <xdr:spPr>
        <a:xfrm>
          <a:off x="21272500" y="1050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84010</xdr:rowOff>
    </xdr:from>
    <xdr:to>
      <xdr:col>116</xdr:col>
      <xdr:colOff>63500</xdr:colOff>
      <xdr:row>61</xdr:row>
      <xdr:rowOff>100584</xdr:rowOff>
    </xdr:to>
    <xdr:cxnSp macro="">
      <xdr:nvCxnSpPr>
        <xdr:cNvPr id="608" name="直線コネクタ 607"/>
        <xdr:cNvCxnSpPr/>
      </xdr:nvCxnSpPr>
      <xdr:spPr>
        <a:xfrm flipV="1">
          <a:off x="21323300" y="10542460"/>
          <a:ext cx="8382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60261</xdr:rowOff>
    </xdr:from>
    <xdr:to>
      <xdr:col>107</xdr:col>
      <xdr:colOff>101600</xdr:colOff>
      <xdr:row>61</xdr:row>
      <xdr:rowOff>161861</xdr:rowOff>
    </xdr:to>
    <xdr:sp macro="" textlink="">
      <xdr:nvSpPr>
        <xdr:cNvPr id="609" name="楕円 608"/>
        <xdr:cNvSpPr/>
      </xdr:nvSpPr>
      <xdr:spPr>
        <a:xfrm>
          <a:off x="20383500" y="1051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100584</xdr:rowOff>
    </xdr:from>
    <xdr:to>
      <xdr:col>111</xdr:col>
      <xdr:colOff>177800</xdr:colOff>
      <xdr:row>61</xdr:row>
      <xdr:rowOff>111061</xdr:rowOff>
    </xdr:to>
    <xdr:cxnSp macro="">
      <xdr:nvCxnSpPr>
        <xdr:cNvPr id="610" name="直線コネクタ 609"/>
        <xdr:cNvCxnSpPr/>
      </xdr:nvCxnSpPr>
      <xdr:spPr>
        <a:xfrm flipV="1">
          <a:off x="20434300" y="10559034"/>
          <a:ext cx="8890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36068</xdr:rowOff>
    </xdr:from>
    <xdr:to>
      <xdr:col>102</xdr:col>
      <xdr:colOff>165100</xdr:colOff>
      <xdr:row>61</xdr:row>
      <xdr:rowOff>137668</xdr:rowOff>
    </xdr:to>
    <xdr:sp macro="" textlink="">
      <xdr:nvSpPr>
        <xdr:cNvPr id="611" name="楕円 610"/>
        <xdr:cNvSpPr/>
      </xdr:nvSpPr>
      <xdr:spPr>
        <a:xfrm>
          <a:off x="19494500" y="1049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86868</xdr:rowOff>
    </xdr:from>
    <xdr:to>
      <xdr:col>107</xdr:col>
      <xdr:colOff>50800</xdr:colOff>
      <xdr:row>61</xdr:row>
      <xdr:rowOff>111061</xdr:rowOff>
    </xdr:to>
    <xdr:cxnSp macro="">
      <xdr:nvCxnSpPr>
        <xdr:cNvPr id="612" name="直線コネクタ 611"/>
        <xdr:cNvCxnSpPr/>
      </xdr:nvCxnSpPr>
      <xdr:spPr>
        <a:xfrm>
          <a:off x="19545300" y="10545318"/>
          <a:ext cx="889000" cy="2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46165</xdr:rowOff>
    </xdr:from>
    <xdr:to>
      <xdr:col>98</xdr:col>
      <xdr:colOff>38100</xdr:colOff>
      <xdr:row>61</xdr:row>
      <xdr:rowOff>147765</xdr:rowOff>
    </xdr:to>
    <xdr:sp macro="" textlink="">
      <xdr:nvSpPr>
        <xdr:cNvPr id="613" name="楕円 612"/>
        <xdr:cNvSpPr/>
      </xdr:nvSpPr>
      <xdr:spPr>
        <a:xfrm>
          <a:off x="18605500" y="105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86868</xdr:rowOff>
    </xdr:from>
    <xdr:to>
      <xdr:col>102</xdr:col>
      <xdr:colOff>114300</xdr:colOff>
      <xdr:row>61</xdr:row>
      <xdr:rowOff>96965</xdr:rowOff>
    </xdr:to>
    <xdr:cxnSp macro="">
      <xdr:nvCxnSpPr>
        <xdr:cNvPr id="614" name="直線コネクタ 613"/>
        <xdr:cNvCxnSpPr/>
      </xdr:nvCxnSpPr>
      <xdr:spPr>
        <a:xfrm flipV="1">
          <a:off x="18656300" y="10545318"/>
          <a:ext cx="889000" cy="1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12971</xdr:rowOff>
    </xdr:from>
    <xdr:ext cx="469744" cy="259045"/>
    <xdr:sp macro="" textlink="">
      <xdr:nvSpPr>
        <xdr:cNvPr id="615" name="n_1aveValue【学校施設】&#10;一人当たり面積"/>
        <xdr:cNvSpPr txBox="1"/>
      </xdr:nvSpPr>
      <xdr:spPr>
        <a:xfrm>
          <a:off x="21075727" y="1064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20400</xdr:rowOff>
    </xdr:from>
    <xdr:ext cx="469744" cy="259045"/>
    <xdr:sp macro="" textlink="">
      <xdr:nvSpPr>
        <xdr:cNvPr id="616" name="n_2aveValue【学校施設】&#10;一人当たり面積"/>
        <xdr:cNvSpPr txBox="1"/>
      </xdr:nvSpPr>
      <xdr:spPr>
        <a:xfrm>
          <a:off x="20199427" y="106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20972</xdr:rowOff>
    </xdr:from>
    <xdr:ext cx="469744" cy="259045"/>
    <xdr:sp macro="" textlink="">
      <xdr:nvSpPr>
        <xdr:cNvPr id="617" name="n_3aveValue【学校施設】&#10;一人当たり面積"/>
        <xdr:cNvSpPr txBox="1"/>
      </xdr:nvSpPr>
      <xdr:spPr>
        <a:xfrm>
          <a:off x="19310427" y="1065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20591</xdr:rowOff>
    </xdr:from>
    <xdr:ext cx="469744" cy="259045"/>
    <xdr:sp macro="" textlink="">
      <xdr:nvSpPr>
        <xdr:cNvPr id="618" name="n_4aveValue【学校施設】&#10;一人当たり面積"/>
        <xdr:cNvSpPr txBox="1"/>
      </xdr:nvSpPr>
      <xdr:spPr>
        <a:xfrm>
          <a:off x="18421427" y="1065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167911</xdr:rowOff>
    </xdr:from>
    <xdr:ext cx="469744" cy="259045"/>
    <xdr:sp macro="" textlink="">
      <xdr:nvSpPr>
        <xdr:cNvPr id="619" name="n_1mainValue【学校施設】&#10;一人当たり面積"/>
        <xdr:cNvSpPr txBox="1"/>
      </xdr:nvSpPr>
      <xdr:spPr>
        <a:xfrm>
          <a:off x="21075727" y="1028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6938</xdr:rowOff>
    </xdr:from>
    <xdr:ext cx="469744" cy="259045"/>
    <xdr:sp macro="" textlink="">
      <xdr:nvSpPr>
        <xdr:cNvPr id="620" name="n_2mainValue【学校施設】&#10;一人当たり面積"/>
        <xdr:cNvSpPr txBox="1"/>
      </xdr:nvSpPr>
      <xdr:spPr>
        <a:xfrm>
          <a:off x="20199427" y="10293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154195</xdr:rowOff>
    </xdr:from>
    <xdr:ext cx="469744" cy="259045"/>
    <xdr:sp macro="" textlink="">
      <xdr:nvSpPr>
        <xdr:cNvPr id="621" name="n_3mainValue【学校施設】&#10;一人当たり面積"/>
        <xdr:cNvSpPr txBox="1"/>
      </xdr:nvSpPr>
      <xdr:spPr>
        <a:xfrm>
          <a:off x="19310427" y="1026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164292</xdr:rowOff>
    </xdr:from>
    <xdr:ext cx="469744" cy="259045"/>
    <xdr:sp macro="" textlink="">
      <xdr:nvSpPr>
        <xdr:cNvPr id="622" name="n_4mainValue【学校施設】&#10;一人当たり面積"/>
        <xdr:cNvSpPr txBox="1"/>
      </xdr:nvSpPr>
      <xdr:spPr>
        <a:xfrm>
          <a:off x="18421427" y="10279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1" name="正方形/長方形 63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2" name="正方形/長方形 63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3" name="正方形/長方形 63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4" name="正方形/長方形 63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5" name="正方形/長方形 63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6" name="正方形/長方形 63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7" name="正方形/長方形 63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8" name="正方形/長方形 63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0" name="直線コネクタ 64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1" name="テキスト ボックス 650"/>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2" name="直線コネクタ 65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3" name="テキスト ボックス 65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4" name="直線コネクタ 65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5" name="テキスト ボックス 65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6" name="直線コネクタ 65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7" name="テキスト ボックス 65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8" name="直線コネクタ 65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9" name="テキスト ボックス 658"/>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0" name="直線コネクタ 65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1" name="テキスト ボックス 660"/>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104775</xdr:rowOff>
    </xdr:from>
    <xdr:to>
      <xdr:col>85</xdr:col>
      <xdr:colOff>126364</xdr:colOff>
      <xdr:row>108</xdr:row>
      <xdr:rowOff>152400</xdr:rowOff>
    </xdr:to>
    <xdr:cxnSp macro="">
      <xdr:nvCxnSpPr>
        <xdr:cNvPr id="663" name="直線コネクタ 662"/>
        <xdr:cNvCxnSpPr/>
      </xdr:nvCxnSpPr>
      <xdr:spPr>
        <a:xfrm flipV="1">
          <a:off x="16318864" y="17078325"/>
          <a:ext cx="0" cy="1590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4"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5" name="直線コネクタ 664"/>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51452</xdr:rowOff>
    </xdr:from>
    <xdr:ext cx="405111" cy="259045"/>
    <xdr:sp macro="" textlink="">
      <xdr:nvSpPr>
        <xdr:cNvPr id="666" name="【公民館】&#10;有形固定資産減価償却率最大値テキスト"/>
        <xdr:cNvSpPr txBox="1"/>
      </xdr:nvSpPr>
      <xdr:spPr>
        <a:xfrm>
          <a:off x="16357600" y="1685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104775</xdr:rowOff>
    </xdr:from>
    <xdr:to>
      <xdr:col>86</xdr:col>
      <xdr:colOff>25400</xdr:colOff>
      <xdr:row>99</xdr:row>
      <xdr:rowOff>104775</xdr:rowOff>
    </xdr:to>
    <xdr:cxnSp macro="">
      <xdr:nvCxnSpPr>
        <xdr:cNvPr id="667" name="直線コネクタ 666"/>
        <xdr:cNvCxnSpPr/>
      </xdr:nvCxnSpPr>
      <xdr:spPr>
        <a:xfrm>
          <a:off x="16230600" y="1707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139716</xdr:rowOff>
    </xdr:from>
    <xdr:ext cx="405111" cy="259045"/>
    <xdr:sp macro="" textlink="">
      <xdr:nvSpPr>
        <xdr:cNvPr id="668" name="【公民館】&#10;有形固定資産減価償却率平均値テキスト"/>
        <xdr:cNvSpPr txBox="1"/>
      </xdr:nvSpPr>
      <xdr:spPr>
        <a:xfrm>
          <a:off x="16357600" y="17799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669" name="フローチャート: 判断 668"/>
        <xdr:cNvSpPr/>
      </xdr:nvSpPr>
      <xdr:spPr>
        <a:xfrm>
          <a:off x="16268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126364</xdr:rowOff>
    </xdr:from>
    <xdr:to>
      <xdr:col>81</xdr:col>
      <xdr:colOff>101600</xdr:colOff>
      <xdr:row>105</xdr:row>
      <xdr:rowOff>56514</xdr:rowOff>
    </xdr:to>
    <xdr:sp macro="" textlink="">
      <xdr:nvSpPr>
        <xdr:cNvPr id="670" name="フローチャート: 判断 669"/>
        <xdr:cNvSpPr/>
      </xdr:nvSpPr>
      <xdr:spPr>
        <a:xfrm>
          <a:off x="154305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109220</xdr:rowOff>
    </xdr:from>
    <xdr:to>
      <xdr:col>76</xdr:col>
      <xdr:colOff>165100</xdr:colOff>
      <xdr:row>105</xdr:row>
      <xdr:rowOff>39370</xdr:rowOff>
    </xdr:to>
    <xdr:sp macro="" textlink="">
      <xdr:nvSpPr>
        <xdr:cNvPr id="671" name="フローチャート: 判断 670"/>
        <xdr:cNvSpPr/>
      </xdr:nvSpPr>
      <xdr:spPr>
        <a:xfrm>
          <a:off x="14541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90170</xdr:rowOff>
    </xdr:from>
    <xdr:to>
      <xdr:col>72</xdr:col>
      <xdr:colOff>38100</xdr:colOff>
      <xdr:row>105</xdr:row>
      <xdr:rowOff>20320</xdr:rowOff>
    </xdr:to>
    <xdr:sp macro="" textlink="">
      <xdr:nvSpPr>
        <xdr:cNvPr id="672" name="フローチャート: 判断 671"/>
        <xdr:cNvSpPr/>
      </xdr:nvSpPr>
      <xdr:spPr>
        <a:xfrm>
          <a:off x="13652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673" name="フローチャート: 判断 672"/>
        <xdr:cNvSpPr/>
      </xdr:nvSpPr>
      <xdr:spPr>
        <a:xfrm>
          <a:off x="1276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114936</xdr:rowOff>
    </xdr:from>
    <xdr:to>
      <xdr:col>85</xdr:col>
      <xdr:colOff>177800</xdr:colOff>
      <xdr:row>106</xdr:row>
      <xdr:rowOff>45086</xdr:rowOff>
    </xdr:to>
    <xdr:sp macro="" textlink="">
      <xdr:nvSpPr>
        <xdr:cNvPr id="679" name="楕円 678"/>
        <xdr:cNvSpPr/>
      </xdr:nvSpPr>
      <xdr:spPr>
        <a:xfrm>
          <a:off x="16268700" y="181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93363</xdr:rowOff>
    </xdr:from>
    <xdr:ext cx="405111" cy="259045"/>
    <xdr:sp macro="" textlink="">
      <xdr:nvSpPr>
        <xdr:cNvPr id="680" name="【公民館】&#10;有形固定資産減価償却率該当値テキスト"/>
        <xdr:cNvSpPr txBox="1"/>
      </xdr:nvSpPr>
      <xdr:spPr>
        <a:xfrm>
          <a:off x="16357600" y="1809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109220</xdr:rowOff>
    </xdr:from>
    <xdr:to>
      <xdr:col>81</xdr:col>
      <xdr:colOff>101600</xdr:colOff>
      <xdr:row>106</xdr:row>
      <xdr:rowOff>39370</xdr:rowOff>
    </xdr:to>
    <xdr:sp macro="" textlink="">
      <xdr:nvSpPr>
        <xdr:cNvPr id="681" name="楕円 680"/>
        <xdr:cNvSpPr/>
      </xdr:nvSpPr>
      <xdr:spPr>
        <a:xfrm>
          <a:off x="154305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160020</xdr:rowOff>
    </xdr:from>
    <xdr:to>
      <xdr:col>85</xdr:col>
      <xdr:colOff>127000</xdr:colOff>
      <xdr:row>105</xdr:row>
      <xdr:rowOff>165736</xdr:rowOff>
    </xdr:to>
    <xdr:cxnSp macro="">
      <xdr:nvCxnSpPr>
        <xdr:cNvPr id="682" name="直線コネクタ 681"/>
        <xdr:cNvCxnSpPr/>
      </xdr:nvCxnSpPr>
      <xdr:spPr>
        <a:xfrm>
          <a:off x="15481300" y="18162270"/>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67311</xdr:rowOff>
    </xdr:from>
    <xdr:to>
      <xdr:col>76</xdr:col>
      <xdr:colOff>165100</xdr:colOff>
      <xdr:row>105</xdr:row>
      <xdr:rowOff>168911</xdr:rowOff>
    </xdr:to>
    <xdr:sp macro="" textlink="">
      <xdr:nvSpPr>
        <xdr:cNvPr id="683" name="楕円 682"/>
        <xdr:cNvSpPr/>
      </xdr:nvSpPr>
      <xdr:spPr>
        <a:xfrm>
          <a:off x="14541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118111</xdr:rowOff>
    </xdr:from>
    <xdr:to>
      <xdr:col>81</xdr:col>
      <xdr:colOff>50800</xdr:colOff>
      <xdr:row>105</xdr:row>
      <xdr:rowOff>160020</xdr:rowOff>
    </xdr:to>
    <xdr:cxnSp macro="">
      <xdr:nvCxnSpPr>
        <xdr:cNvPr id="684" name="直線コネクタ 683"/>
        <xdr:cNvCxnSpPr/>
      </xdr:nvCxnSpPr>
      <xdr:spPr>
        <a:xfrm>
          <a:off x="14592300" y="181203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27305</xdr:rowOff>
    </xdr:from>
    <xdr:to>
      <xdr:col>72</xdr:col>
      <xdr:colOff>38100</xdr:colOff>
      <xdr:row>105</xdr:row>
      <xdr:rowOff>128905</xdr:rowOff>
    </xdr:to>
    <xdr:sp macro="" textlink="">
      <xdr:nvSpPr>
        <xdr:cNvPr id="685" name="楕円 684"/>
        <xdr:cNvSpPr/>
      </xdr:nvSpPr>
      <xdr:spPr>
        <a:xfrm>
          <a:off x="13652500" y="180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78105</xdr:rowOff>
    </xdr:from>
    <xdr:to>
      <xdr:col>76</xdr:col>
      <xdr:colOff>114300</xdr:colOff>
      <xdr:row>105</xdr:row>
      <xdr:rowOff>118111</xdr:rowOff>
    </xdr:to>
    <xdr:cxnSp macro="">
      <xdr:nvCxnSpPr>
        <xdr:cNvPr id="686" name="直線コネクタ 685"/>
        <xdr:cNvCxnSpPr/>
      </xdr:nvCxnSpPr>
      <xdr:spPr>
        <a:xfrm>
          <a:off x="13703300" y="1808035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170180</xdr:rowOff>
    </xdr:from>
    <xdr:to>
      <xdr:col>67</xdr:col>
      <xdr:colOff>101600</xdr:colOff>
      <xdr:row>105</xdr:row>
      <xdr:rowOff>100330</xdr:rowOff>
    </xdr:to>
    <xdr:sp macro="" textlink="">
      <xdr:nvSpPr>
        <xdr:cNvPr id="687" name="楕円 686"/>
        <xdr:cNvSpPr/>
      </xdr:nvSpPr>
      <xdr:spPr>
        <a:xfrm>
          <a:off x="12763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49530</xdr:rowOff>
    </xdr:from>
    <xdr:to>
      <xdr:col>71</xdr:col>
      <xdr:colOff>177800</xdr:colOff>
      <xdr:row>105</xdr:row>
      <xdr:rowOff>78105</xdr:rowOff>
    </xdr:to>
    <xdr:cxnSp macro="">
      <xdr:nvCxnSpPr>
        <xdr:cNvPr id="688" name="直線コネクタ 687"/>
        <xdr:cNvCxnSpPr/>
      </xdr:nvCxnSpPr>
      <xdr:spPr>
        <a:xfrm>
          <a:off x="12814300" y="1805178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73041</xdr:rowOff>
    </xdr:from>
    <xdr:ext cx="405111" cy="259045"/>
    <xdr:sp macro="" textlink="">
      <xdr:nvSpPr>
        <xdr:cNvPr id="689" name="n_1aveValue【公民館】&#10;有形固定資産減価償却率"/>
        <xdr:cNvSpPr txBox="1"/>
      </xdr:nvSpPr>
      <xdr:spPr>
        <a:xfrm>
          <a:off x="152660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55897</xdr:rowOff>
    </xdr:from>
    <xdr:ext cx="405111" cy="259045"/>
    <xdr:sp macro="" textlink="">
      <xdr:nvSpPr>
        <xdr:cNvPr id="690" name="n_2aveValue【公民館】&#10;有形固定資産減価償却率"/>
        <xdr:cNvSpPr txBox="1"/>
      </xdr:nvSpPr>
      <xdr:spPr>
        <a:xfrm>
          <a:off x="14389744" y="177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36847</xdr:rowOff>
    </xdr:from>
    <xdr:ext cx="405111" cy="259045"/>
    <xdr:sp macro="" textlink="">
      <xdr:nvSpPr>
        <xdr:cNvPr id="691" name="n_3aveValue【公民館】&#10;有形固定資産減価償却率"/>
        <xdr:cNvSpPr txBox="1"/>
      </xdr:nvSpPr>
      <xdr:spPr>
        <a:xfrm>
          <a:off x="13500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67327</xdr:rowOff>
    </xdr:from>
    <xdr:ext cx="405111" cy="259045"/>
    <xdr:sp macro="" textlink="">
      <xdr:nvSpPr>
        <xdr:cNvPr id="692" name="n_4aveValue【公民館】&#10;有形固定資産減価償却率"/>
        <xdr:cNvSpPr txBox="1"/>
      </xdr:nvSpPr>
      <xdr:spPr>
        <a:xfrm>
          <a:off x="12611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30497</xdr:rowOff>
    </xdr:from>
    <xdr:ext cx="405111" cy="259045"/>
    <xdr:sp macro="" textlink="">
      <xdr:nvSpPr>
        <xdr:cNvPr id="693" name="n_1mainValue【公民館】&#10;有形固定資産減価償却率"/>
        <xdr:cNvSpPr txBox="1"/>
      </xdr:nvSpPr>
      <xdr:spPr>
        <a:xfrm>
          <a:off x="15266044" y="1820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160038</xdr:rowOff>
    </xdr:from>
    <xdr:ext cx="405111" cy="259045"/>
    <xdr:sp macro="" textlink="">
      <xdr:nvSpPr>
        <xdr:cNvPr id="694" name="n_2mainValue【公民館】&#10;有形固定資産減価償却率"/>
        <xdr:cNvSpPr txBox="1"/>
      </xdr:nvSpPr>
      <xdr:spPr>
        <a:xfrm>
          <a:off x="14389744" y="1816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120032</xdr:rowOff>
    </xdr:from>
    <xdr:ext cx="405111" cy="259045"/>
    <xdr:sp macro="" textlink="">
      <xdr:nvSpPr>
        <xdr:cNvPr id="695" name="n_3mainValue【公民館】&#10;有形固定資産減価償却率"/>
        <xdr:cNvSpPr txBox="1"/>
      </xdr:nvSpPr>
      <xdr:spPr>
        <a:xfrm>
          <a:off x="13500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91457</xdr:rowOff>
    </xdr:from>
    <xdr:ext cx="405111" cy="259045"/>
    <xdr:sp macro="" textlink="">
      <xdr:nvSpPr>
        <xdr:cNvPr id="696" name="n_4mainValue【公民館】&#10;有形固定資産減価償却率"/>
        <xdr:cNvSpPr txBox="1"/>
      </xdr:nvSpPr>
      <xdr:spPr>
        <a:xfrm>
          <a:off x="1261174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7" name="直線コネクタ 70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8" name="テキスト ボックス 70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9" name="直線コネクタ 70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0" name="テキスト ボックス 70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1" name="直線コネクタ 71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2" name="テキスト ボックス 71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3" name="直線コネクタ 71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4" name="テキスト ボックス 71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5" name="直線コネクタ 71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6" name="テキスト ボックス 71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7" name="直線コネクタ 71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8" name="テキスト ボックス 71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107224</xdr:rowOff>
    </xdr:from>
    <xdr:to>
      <xdr:col>116</xdr:col>
      <xdr:colOff>62864</xdr:colOff>
      <xdr:row>109</xdr:row>
      <xdr:rowOff>19050</xdr:rowOff>
    </xdr:to>
    <xdr:cxnSp macro="">
      <xdr:nvCxnSpPr>
        <xdr:cNvPr id="722" name="直線コネクタ 721"/>
        <xdr:cNvCxnSpPr/>
      </xdr:nvCxnSpPr>
      <xdr:spPr>
        <a:xfrm flipV="1">
          <a:off x="22160864" y="17252224"/>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23"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24" name="直線コネクタ 723"/>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53901</xdr:rowOff>
    </xdr:from>
    <xdr:ext cx="469744" cy="259045"/>
    <xdr:sp macro="" textlink="">
      <xdr:nvSpPr>
        <xdr:cNvPr id="725" name="【公民館】&#10;一人当たり面積最大値テキスト"/>
        <xdr:cNvSpPr txBox="1"/>
      </xdr:nvSpPr>
      <xdr:spPr>
        <a:xfrm>
          <a:off x="22199600" y="1702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107224</xdr:rowOff>
    </xdr:from>
    <xdr:to>
      <xdr:col>116</xdr:col>
      <xdr:colOff>152400</xdr:colOff>
      <xdr:row>100</xdr:row>
      <xdr:rowOff>107224</xdr:rowOff>
    </xdr:to>
    <xdr:cxnSp macro="">
      <xdr:nvCxnSpPr>
        <xdr:cNvPr id="726" name="直線コネクタ 725"/>
        <xdr:cNvCxnSpPr/>
      </xdr:nvCxnSpPr>
      <xdr:spPr>
        <a:xfrm>
          <a:off x="22072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127925</xdr:rowOff>
    </xdr:from>
    <xdr:ext cx="469744" cy="259045"/>
    <xdr:sp macro="" textlink="">
      <xdr:nvSpPr>
        <xdr:cNvPr id="727" name="【公民館】&#10;一人当たり面積平均値テキスト"/>
        <xdr:cNvSpPr txBox="1"/>
      </xdr:nvSpPr>
      <xdr:spPr>
        <a:xfrm>
          <a:off x="22199600" y="18301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149498</xdr:rowOff>
    </xdr:from>
    <xdr:to>
      <xdr:col>116</xdr:col>
      <xdr:colOff>114300</xdr:colOff>
      <xdr:row>107</xdr:row>
      <xdr:rowOff>79648</xdr:rowOff>
    </xdr:to>
    <xdr:sp macro="" textlink="">
      <xdr:nvSpPr>
        <xdr:cNvPr id="728" name="フローチャート: 判断 727"/>
        <xdr:cNvSpPr/>
      </xdr:nvSpPr>
      <xdr:spPr>
        <a:xfrm>
          <a:off x="221107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156029</xdr:rowOff>
    </xdr:from>
    <xdr:to>
      <xdr:col>112</xdr:col>
      <xdr:colOff>38100</xdr:colOff>
      <xdr:row>107</xdr:row>
      <xdr:rowOff>86179</xdr:rowOff>
    </xdr:to>
    <xdr:sp macro="" textlink="">
      <xdr:nvSpPr>
        <xdr:cNvPr id="729" name="フローチャート: 判断 728"/>
        <xdr:cNvSpPr/>
      </xdr:nvSpPr>
      <xdr:spPr>
        <a:xfrm>
          <a:off x="21272500" y="183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160927</xdr:rowOff>
    </xdr:from>
    <xdr:to>
      <xdr:col>107</xdr:col>
      <xdr:colOff>101600</xdr:colOff>
      <xdr:row>107</xdr:row>
      <xdr:rowOff>91077</xdr:rowOff>
    </xdr:to>
    <xdr:sp macro="" textlink="">
      <xdr:nvSpPr>
        <xdr:cNvPr id="730" name="フローチャート: 判断 729"/>
        <xdr:cNvSpPr/>
      </xdr:nvSpPr>
      <xdr:spPr>
        <a:xfrm>
          <a:off x="20383500" y="1833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731" name="フローチャート: 判断 730"/>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149498</xdr:rowOff>
    </xdr:from>
    <xdr:to>
      <xdr:col>98</xdr:col>
      <xdr:colOff>38100</xdr:colOff>
      <xdr:row>107</xdr:row>
      <xdr:rowOff>79648</xdr:rowOff>
    </xdr:to>
    <xdr:sp macro="" textlink="">
      <xdr:nvSpPr>
        <xdr:cNvPr id="732" name="フローチャート: 判断 731"/>
        <xdr:cNvSpPr/>
      </xdr:nvSpPr>
      <xdr:spPr>
        <a:xfrm>
          <a:off x="186055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100</xdr:row>
      <xdr:rowOff>56424</xdr:rowOff>
    </xdr:from>
    <xdr:to>
      <xdr:col>116</xdr:col>
      <xdr:colOff>114300</xdr:colOff>
      <xdr:row>100</xdr:row>
      <xdr:rowOff>158024</xdr:rowOff>
    </xdr:to>
    <xdr:sp macro="" textlink="">
      <xdr:nvSpPr>
        <xdr:cNvPr id="738" name="楕円 737"/>
        <xdr:cNvSpPr/>
      </xdr:nvSpPr>
      <xdr:spPr>
        <a:xfrm>
          <a:off x="22110700" y="1720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100</xdr:row>
      <xdr:rowOff>9451</xdr:rowOff>
    </xdr:from>
    <xdr:ext cx="469744" cy="259045"/>
    <xdr:sp macro="" textlink="">
      <xdr:nvSpPr>
        <xdr:cNvPr id="739" name="【公民館】&#10;一人当たり面積該当値テキスト"/>
        <xdr:cNvSpPr txBox="1"/>
      </xdr:nvSpPr>
      <xdr:spPr>
        <a:xfrm>
          <a:off x="22199600" y="17154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74386</xdr:rowOff>
    </xdr:from>
    <xdr:to>
      <xdr:col>112</xdr:col>
      <xdr:colOff>38100</xdr:colOff>
      <xdr:row>101</xdr:row>
      <xdr:rowOff>4536</xdr:rowOff>
    </xdr:to>
    <xdr:sp macro="" textlink="">
      <xdr:nvSpPr>
        <xdr:cNvPr id="740" name="楕円 739"/>
        <xdr:cNvSpPr/>
      </xdr:nvSpPr>
      <xdr:spPr>
        <a:xfrm>
          <a:off x="21272500" y="1721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100</xdr:row>
      <xdr:rowOff>107224</xdr:rowOff>
    </xdr:from>
    <xdr:to>
      <xdr:col>116</xdr:col>
      <xdr:colOff>63500</xdr:colOff>
      <xdr:row>100</xdr:row>
      <xdr:rowOff>125186</xdr:rowOff>
    </xdr:to>
    <xdr:cxnSp macro="">
      <xdr:nvCxnSpPr>
        <xdr:cNvPr id="741" name="直線コネクタ 740"/>
        <xdr:cNvCxnSpPr/>
      </xdr:nvCxnSpPr>
      <xdr:spPr>
        <a:xfrm flipV="1">
          <a:off x="21323300" y="17252224"/>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105411</xdr:rowOff>
    </xdr:from>
    <xdr:to>
      <xdr:col>107</xdr:col>
      <xdr:colOff>101600</xdr:colOff>
      <xdr:row>101</xdr:row>
      <xdr:rowOff>35561</xdr:rowOff>
    </xdr:to>
    <xdr:sp macro="" textlink="">
      <xdr:nvSpPr>
        <xdr:cNvPr id="742" name="楕円 741"/>
        <xdr:cNvSpPr/>
      </xdr:nvSpPr>
      <xdr:spPr>
        <a:xfrm>
          <a:off x="203835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125186</xdr:rowOff>
    </xdr:from>
    <xdr:to>
      <xdr:col>111</xdr:col>
      <xdr:colOff>177800</xdr:colOff>
      <xdr:row>100</xdr:row>
      <xdr:rowOff>156211</xdr:rowOff>
    </xdr:to>
    <xdr:cxnSp macro="">
      <xdr:nvCxnSpPr>
        <xdr:cNvPr id="743" name="直線コネクタ 742"/>
        <xdr:cNvCxnSpPr/>
      </xdr:nvCxnSpPr>
      <xdr:spPr>
        <a:xfrm flipV="1">
          <a:off x="20434300" y="17270186"/>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149498</xdr:rowOff>
    </xdr:from>
    <xdr:to>
      <xdr:col>102</xdr:col>
      <xdr:colOff>165100</xdr:colOff>
      <xdr:row>101</xdr:row>
      <xdr:rowOff>79648</xdr:rowOff>
    </xdr:to>
    <xdr:sp macro="" textlink="">
      <xdr:nvSpPr>
        <xdr:cNvPr id="744" name="楕円 743"/>
        <xdr:cNvSpPr/>
      </xdr:nvSpPr>
      <xdr:spPr>
        <a:xfrm>
          <a:off x="19494500" y="1729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156211</xdr:rowOff>
    </xdr:from>
    <xdr:to>
      <xdr:col>107</xdr:col>
      <xdr:colOff>50800</xdr:colOff>
      <xdr:row>101</xdr:row>
      <xdr:rowOff>28848</xdr:rowOff>
    </xdr:to>
    <xdr:cxnSp macro="">
      <xdr:nvCxnSpPr>
        <xdr:cNvPr id="745" name="直線コネクタ 744"/>
        <xdr:cNvCxnSpPr/>
      </xdr:nvCxnSpPr>
      <xdr:spPr>
        <a:xfrm flipV="1">
          <a:off x="19545300" y="17301211"/>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100</xdr:row>
      <xdr:rowOff>156029</xdr:rowOff>
    </xdr:from>
    <xdr:to>
      <xdr:col>98</xdr:col>
      <xdr:colOff>38100</xdr:colOff>
      <xdr:row>101</xdr:row>
      <xdr:rowOff>86179</xdr:rowOff>
    </xdr:to>
    <xdr:sp macro="" textlink="">
      <xdr:nvSpPr>
        <xdr:cNvPr id="746" name="楕円 745"/>
        <xdr:cNvSpPr/>
      </xdr:nvSpPr>
      <xdr:spPr>
        <a:xfrm>
          <a:off x="18605500" y="173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101</xdr:row>
      <xdr:rowOff>28848</xdr:rowOff>
    </xdr:from>
    <xdr:to>
      <xdr:col>102</xdr:col>
      <xdr:colOff>114300</xdr:colOff>
      <xdr:row>101</xdr:row>
      <xdr:rowOff>35379</xdr:rowOff>
    </xdr:to>
    <xdr:cxnSp macro="">
      <xdr:nvCxnSpPr>
        <xdr:cNvPr id="747" name="直線コネクタ 746"/>
        <xdr:cNvCxnSpPr/>
      </xdr:nvCxnSpPr>
      <xdr:spPr>
        <a:xfrm flipV="1">
          <a:off x="18656300" y="1734529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77306</xdr:rowOff>
    </xdr:from>
    <xdr:ext cx="469744" cy="259045"/>
    <xdr:sp macro="" textlink="">
      <xdr:nvSpPr>
        <xdr:cNvPr id="748" name="n_1aveValue【公民館】&#10;一人当たり面積"/>
        <xdr:cNvSpPr txBox="1"/>
      </xdr:nvSpPr>
      <xdr:spPr>
        <a:xfrm>
          <a:off x="21075727" y="1842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82204</xdr:rowOff>
    </xdr:from>
    <xdr:ext cx="469744" cy="259045"/>
    <xdr:sp macro="" textlink="">
      <xdr:nvSpPr>
        <xdr:cNvPr id="749" name="n_2aveValue【公民館】&#10;一人当たり面積"/>
        <xdr:cNvSpPr txBox="1"/>
      </xdr:nvSpPr>
      <xdr:spPr>
        <a:xfrm>
          <a:off x="20199427" y="1842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750" name="n_3aveValue【公民館】&#10;一人当たり面積"/>
        <xdr:cNvSpPr txBox="1"/>
      </xdr:nvSpPr>
      <xdr:spPr>
        <a:xfrm>
          <a:off x="19310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70775</xdr:rowOff>
    </xdr:from>
    <xdr:ext cx="469744" cy="259045"/>
    <xdr:sp macro="" textlink="">
      <xdr:nvSpPr>
        <xdr:cNvPr id="751" name="n_4aveValue【公民館】&#10;一人当たり面積"/>
        <xdr:cNvSpPr txBox="1"/>
      </xdr:nvSpPr>
      <xdr:spPr>
        <a:xfrm>
          <a:off x="18421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21063</xdr:rowOff>
    </xdr:from>
    <xdr:ext cx="469744" cy="259045"/>
    <xdr:sp macro="" textlink="">
      <xdr:nvSpPr>
        <xdr:cNvPr id="752" name="n_1mainValue【公民館】&#10;一人当たり面積"/>
        <xdr:cNvSpPr txBox="1"/>
      </xdr:nvSpPr>
      <xdr:spPr>
        <a:xfrm>
          <a:off x="21075727" y="1699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52088</xdr:rowOff>
    </xdr:from>
    <xdr:ext cx="469744" cy="259045"/>
    <xdr:sp macro="" textlink="">
      <xdr:nvSpPr>
        <xdr:cNvPr id="753" name="n_2mainValue【公民館】&#10;一人当たり面積"/>
        <xdr:cNvSpPr txBox="1"/>
      </xdr:nvSpPr>
      <xdr:spPr>
        <a:xfrm>
          <a:off x="20199427" y="1702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96175</xdr:rowOff>
    </xdr:from>
    <xdr:ext cx="469744" cy="259045"/>
    <xdr:sp macro="" textlink="">
      <xdr:nvSpPr>
        <xdr:cNvPr id="754" name="n_3mainValue【公民館】&#10;一人当たり面積"/>
        <xdr:cNvSpPr txBox="1"/>
      </xdr:nvSpPr>
      <xdr:spPr>
        <a:xfrm>
          <a:off x="19310427" y="1706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99</xdr:row>
      <xdr:rowOff>102706</xdr:rowOff>
    </xdr:from>
    <xdr:ext cx="469744" cy="259045"/>
    <xdr:sp macro="" textlink="">
      <xdr:nvSpPr>
        <xdr:cNvPr id="755" name="n_4mainValue【公民館】&#10;一人当たり面積"/>
        <xdr:cNvSpPr txBox="1"/>
      </xdr:nvSpPr>
      <xdr:spPr>
        <a:xfrm>
          <a:off x="18421427" y="170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一人当たり面積等については、市域が広大であることや人口減少が進んでいることから、ほぼ全ての施設において、類似団体、全国及び県の平均を上回っている。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有形固定資産減価償却率については、取得から年数の経過した施設が多いことから、道路、公営住宅、公民館において、類似団体、全国及び県の平均を上回っている。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・橋りょう・トンネルは、類似団体及び全国の平均を上回っている。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・認定こども園・幼稚園・保育所及び学校施設は、統廃合や令和４年度の新規整備などにより比較的新しい施設が多いため、類似団体、全国及び県の平均を下回っている。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25,939
25,523
793.29
31,007,452
29,296,393
1,358,973
16,232,182
28,905,181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45737</xdr:rowOff>
    </xdr:from>
    <xdr:ext cx="405111" cy="259045"/>
    <xdr:sp macro="" textlink="">
      <xdr:nvSpPr>
        <xdr:cNvPr id="61" name="【図書館】&#10;有形固定資産減価償却率平均値テキスト"/>
        <xdr:cNvSpPr txBox="1"/>
      </xdr:nvSpPr>
      <xdr:spPr>
        <a:xfrm>
          <a:off x="4673600" y="6217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62" name="フローチャート: 判断 61"/>
        <xdr:cNvSpPr/>
      </xdr:nvSpPr>
      <xdr:spPr>
        <a:xfrm>
          <a:off x="45847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78740</xdr:rowOff>
    </xdr:from>
    <xdr:to>
      <xdr:col>20</xdr:col>
      <xdr:colOff>38100</xdr:colOff>
      <xdr:row>37</xdr:row>
      <xdr:rowOff>8890</xdr:rowOff>
    </xdr:to>
    <xdr:sp macro="" textlink="">
      <xdr:nvSpPr>
        <xdr:cNvPr id="63" name="フローチャート: 判断 62"/>
        <xdr:cNvSpPr/>
      </xdr:nvSpPr>
      <xdr:spPr>
        <a:xfrm>
          <a:off x="374650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59690</xdr:rowOff>
    </xdr:from>
    <xdr:to>
      <xdr:col>15</xdr:col>
      <xdr:colOff>101600</xdr:colOff>
      <xdr:row>36</xdr:row>
      <xdr:rowOff>161290</xdr:rowOff>
    </xdr:to>
    <xdr:sp macro="" textlink="">
      <xdr:nvSpPr>
        <xdr:cNvPr id="64" name="フローチャート: 判断 63"/>
        <xdr:cNvSpPr/>
      </xdr:nvSpPr>
      <xdr:spPr>
        <a:xfrm>
          <a:off x="2857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60960</xdr:rowOff>
    </xdr:from>
    <xdr:to>
      <xdr:col>10</xdr:col>
      <xdr:colOff>165100</xdr:colOff>
      <xdr:row>36</xdr:row>
      <xdr:rowOff>162560</xdr:rowOff>
    </xdr:to>
    <xdr:sp macro="" textlink="">
      <xdr:nvSpPr>
        <xdr:cNvPr id="65" name="フローチャート: 判断 64"/>
        <xdr:cNvSpPr/>
      </xdr:nvSpPr>
      <xdr:spPr>
        <a:xfrm>
          <a:off x="19685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41910</xdr:rowOff>
    </xdr:from>
    <xdr:to>
      <xdr:col>6</xdr:col>
      <xdr:colOff>38100</xdr:colOff>
      <xdr:row>36</xdr:row>
      <xdr:rowOff>143510</xdr:rowOff>
    </xdr:to>
    <xdr:sp macro="" textlink="">
      <xdr:nvSpPr>
        <xdr:cNvPr id="66" name="フローチャート: 判断 65"/>
        <xdr:cNvSpPr/>
      </xdr:nvSpPr>
      <xdr:spPr>
        <a:xfrm>
          <a:off x="1079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143510</xdr:rowOff>
    </xdr:from>
    <xdr:to>
      <xdr:col>24</xdr:col>
      <xdr:colOff>114300</xdr:colOff>
      <xdr:row>36</xdr:row>
      <xdr:rowOff>73660</xdr:rowOff>
    </xdr:to>
    <xdr:sp macro="" textlink="">
      <xdr:nvSpPr>
        <xdr:cNvPr id="72" name="楕円 71"/>
        <xdr:cNvSpPr/>
      </xdr:nvSpPr>
      <xdr:spPr>
        <a:xfrm>
          <a:off x="4584700" y="61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166387</xdr:rowOff>
    </xdr:from>
    <xdr:ext cx="405111" cy="259045"/>
    <xdr:sp macro="" textlink="">
      <xdr:nvSpPr>
        <xdr:cNvPr id="73" name="【図書館】&#10;有形固定資産減価償却率該当値テキスト"/>
        <xdr:cNvSpPr txBox="1"/>
      </xdr:nvSpPr>
      <xdr:spPr>
        <a:xfrm>
          <a:off x="4673600"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125730</xdr:rowOff>
    </xdr:from>
    <xdr:to>
      <xdr:col>20</xdr:col>
      <xdr:colOff>38100</xdr:colOff>
      <xdr:row>36</xdr:row>
      <xdr:rowOff>55880</xdr:rowOff>
    </xdr:to>
    <xdr:sp macro="" textlink="">
      <xdr:nvSpPr>
        <xdr:cNvPr id="74" name="楕円 73"/>
        <xdr:cNvSpPr/>
      </xdr:nvSpPr>
      <xdr:spPr>
        <a:xfrm>
          <a:off x="37465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5080</xdr:rowOff>
    </xdr:from>
    <xdr:to>
      <xdr:col>24</xdr:col>
      <xdr:colOff>63500</xdr:colOff>
      <xdr:row>36</xdr:row>
      <xdr:rowOff>22860</xdr:rowOff>
    </xdr:to>
    <xdr:cxnSp macro="">
      <xdr:nvCxnSpPr>
        <xdr:cNvPr id="75" name="直線コネクタ 74"/>
        <xdr:cNvCxnSpPr/>
      </xdr:nvCxnSpPr>
      <xdr:spPr>
        <a:xfrm>
          <a:off x="3797300" y="6177280"/>
          <a:ext cx="8382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100330</xdr:rowOff>
    </xdr:from>
    <xdr:to>
      <xdr:col>15</xdr:col>
      <xdr:colOff>101600</xdr:colOff>
      <xdr:row>36</xdr:row>
      <xdr:rowOff>30480</xdr:rowOff>
    </xdr:to>
    <xdr:sp macro="" textlink="">
      <xdr:nvSpPr>
        <xdr:cNvPr id="76" name="楕円 75"/>
        <xdr:cNvSpPr/>
      </xdr:nvSpPr>
      <xdr:spPr>
        <a:xfrm>
          <a:off x="2857500" y="610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151130</xdr:rowOff>
    </xdr:from>
    <xdr:to>
      <xdr:col>19</xdr:col>
      <xdr:colOff>177800</xdr:colOff>
      <xdr:row>36</xdr:row>
      <xdr:rowOff>5080</xdr:rowOff>
    </xdr:to>
    <xdr:cxnSp macro="">
      <xdr:nvCxnSpPr>
        <xdr:cNvPr id="77" name="直線コネクタ 76"/>
        <xdr:cNvCxnSpPr/>
      </xdr:nvCxnSpPr>
      <xdr:spPr>
        <a:xfrm>
          <a:off x="2908300" y="615188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74930</xdr:rowOff>
    </xdr:from>
    <xdr:to>
      <xdr:col>10</xdr:col>
      <xdr:colOff>165100</xdr:colOff>
      <xdr:row>36</xdr:row>
      <xdr:rowOff>5080</xdr:rowOff>
    </xdr:to>
    <xdr:sp macro="" textlink="">
      <xdr:nvSpPr>
        <xdr:cNvPr id="78" name="楕円 77"/>
        <xdr:cNvSpPr/>
      </xdr:nvSpPr>
      <xdr:spPr>
        <a:xfrm>
          <a:off x="1968500" y="607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125730</xdr:rowOff>
    </xdr:from>
    <xdr:to>
      <xdr:col>15</xdr:col>
      <xdr:colOff>50800</xdr:colOff>
      <xdr:row>35</xdr:row>
      <xdr:rowOff>151130</xdr:rowOff>
    </xdr:to>
    <xdr:cxnSp macro="">
      <xdr:nvCxnSpPr>
        <xdr:cNvPr id="79" name="直線コネクタ 78"/>
        <xdr:cNvCxnSpPr/>
      </xdr:nvCxnSpPr>
      <xdr:spPr>
        <a:xfrm>
          <a:off x="2019300" y="612648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49530</xdr:rowOff>
    </xdr:from>
    <xdr:to>
      <xdr:col>6</xdr:col>
      <xdr:colOff>38100</xdr:colOff>
      <xdr:row>35</xdr:row>
      <xdr:rowOff>151130</xdr:rowOff>
    </xdr:to>
    <xdr:sp macro="" textlink="">
      <xdr:nvSpPr>
        <xdr:cNvPr id="80" name="楕円 79"/>
        <xdr:cNvSpPr/>
      </xdr:nvSpPr>
      <xdr:spPr>
        <a:xfrm>
          <a:off x="10795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100330</xdr:rowOff>
    </xdr:from>
    <xdr:to>
      <xdr:col>10</xdr:col>
      <xdr:colOff>114300</xdr:colOff>
      <xdr:row>35</xdr:row>
      <xdr:rowOff>125730</xdr:rowOff>
    </xdr:to>
    <xdr:cxnSp macro="">
      <xdr:nvCxnSpPr>
        <xdr:cNvPr id="81" name="直線コネクタ 80"/>
        <xdr:cNvCxnSpPr/>
      </xdr:nvCxnSpPr>
      <xdr:spPr>
        <a:xfrm>
          <a:off x="1130300" y="610108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17</xdr:rowOff>
    </xdr:from>
    <xdr:ext cx="405111" cy="259045"/>
    <xdr:sp macro="" textlink="">
      <xdr:nvSpPr>
        <xdr:cNvPr id="82" name="n_1aveValue【図書館】&#10;有形固定資産減価償却率"/>
        <xdr:cNvSpPr txBox="1"/>
      </xdr:nvSpPr>
      <xdr:spPr>
        <a:xfrm>
          <a:off x="3582044" y="634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152417</xdr:rowOff>
    </xdr:from>
    <xdr:ext cx="405111" cy="259045"/>
    <xdr:sp macro="" textlink="">
      <xdr:nvSpPr>
        <xdr:cNvPr id="83" name="n_2aveValue【図書館】&#10;有形固定資産減価償却率"/>
        <xdr:cNvSpPr txBox="1"/>
      </xdr:nvSpPr>
      <xdr:spPr>
        <a:xfrm>
          <a:off x="27057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153687</xdr:rowOff>
    </xdr:from>
    <xdr:ext cx="405111" cy="259045"/>
    <xdr:sp macro="" textlink="">
      <xdr:nvSpPr>
        <xdr:cNvPr id="84" name="n_3aveValue【図書館】&#10;有形固定資産減価償却率"/>
        <xdr:cNvSpPr txBox="1"/>
      </xdr:nvSpPr>
      <xdr:spPr>
        <a:xfrm>
          <a:off x="1816744" y="6325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134637</xdr:rowOff>
    </xdr:from>
    <xdr:ext cx="405111" cy="259045"/>
    <xdr:sp macro="" textlink="">
      <xdr:nvSpPr>
        <xdr:cNvPr id="85" name="n_4aveValue【図書館】&#10;有形固定資産減価償却率"/>
        <xdr:cNvSpPr txBox="1"/>
      </xdr:nvSpPr>
      <xdr:spPr>
        <a:xfrm>
          <a:off x="927744" y="6306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72407</xdr:rowOff>
    </xdr:from>
    <xdr:ext cx="405111" cy="259045"/>
    <xdr:sp macro="" textlink="">
      <xdr:nvSpPr>
        <xdr:cNvPr id="86" name="n_1mainValue【図書館】&#10;有形固定資産減価償却率"/>
        <xdr:cNvSpPr txBox="1"/>
      </xdr:nvSpPr>
      <xdr:spPr>
        <a:xfrm>
          <a:off x="3582044" y="590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47007</xdr:rowOff>
    </xdr:from>
    <xdr:ext cx="405111" cy="259045"/>
    <xdr:sp macro="" textlink="">
      <xdr:nvSpPr>
        <xdr:cNvPr id="87" name="n_2mainValue【図書館】&#10;有形固定資産減価償却率"/>
        <xdr:cNvSpPr txBox="1"/>
      </xdr:nvSpPr>
      <xdr:spPr>
        <a:xfrm>
          <a:off x="2705744" y="5876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21607</xdr:rowOff>
    </xdr:from>
    <xdr:ext cx="405111" cy="259045"/>
    <xdr:sp macro="" textlink="">
      <xdr:nvSpPr>
        <xdr:cNvPr id="88" name="n_3mainValue【図書館】&#10;有形固定資産減価償却率"/>
        <xdr:cNvSpPr txBox="1"/>
      </xdr:nvSpPr>
      <xdr:spPr>
        <a:xfrm>
          <a:off x="1816744"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167657</xdr:rowOff>
    </xdr:from>
    <xdr:ext cx="405111" cy="259045"/>
    <xdr:sp macro="" textlink="">
      <xdr:nvSpPr>
        <xdr:cNvPr id="89" name="n_4mainValue【図書館】&#10;有形固定資産減価償却率"/>
        <xdr:cNvSpPr txBox="1"/>
      </xdr:nvSpPr>
      <xdr:spPr>
        <a:xfrm>
          <a:off x="927744" y="582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11430</xdr:rowOff>
    </xdr:to>
    <xdr:cxnSp macro="">
      <xdr:nvCxnSpPr>
        <xdr:cNvPr id="113" name="直線コネクタ 112"/>
        <xdr:cNvCxnSpPr/>
      </xdr:nvCxnSpPr>
      <xdr:spPr>
        <a:xfrm flipV="1">
          <a:off x="10476865" y="582930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15257</xdr:rowOff>
    </xdr:from>
    <xdr:ext cx="469744" cy="259045"/>
    <xdr:sp macro="" textlink="">
      <xdr:nvSpPr>
        <xdr:cNvPr id="114" name="【図書館】&#10;一人当たり面積最小値テキスト"/>
        <xdr:cNvSpPr txBox="1"/>
      </xdr:nvSpPr>
      <xdr:spPr>
        <a:xfrm>
          <a:off x="10515600" y="72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11430</xdr:rowOff>
    </xdr:from>
    <xdr:to>
      <xdr:col>55</xdr:col>
      <xdr:colOff>88900</xdr:colOff>
      <xdr:row>42</xdr:row>
      <xdr:rowOff>11430</xdr:rowOff>
    </xdr:to>
    <xdr:cxnSp macro="">
      <xdr:nvCxnSpPr>
        <xdr:cNvPr id="115" name="直線コネクタ 114"/>
        <xdr:cNvCxnSpPr/>
      </xdr:nvCxnSpPr>
      <xdr:spPr>
        <a:xfrm>
          <a:off x="10388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6" name="【図書館】&#10;一人当たり面積最大値テキスト"/>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7" name="直線コネクタ 116"/>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38117</xdr:rowOff>
    </xdr:from>
    <xdr:ext cx="469744" cy="259045"/>
    <xdr:sp macro="" textlink="">
      <xdr:nvSpPr>
        <xdr:cNvPr id="118" name="【図書館】&#10;一人当たり面積平均値テキスト"/>
        <xdr:cNvSpPr txBox="1"/>
      </xdr:nvSpPr>
      <xdr:spPr>
        <a:xfrm>
          <a:off x="10515600" y="6896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xdr:cNvSpPr/>
      </xdr:nvSpPr>
      <xdr:spPr>
        <a:xfrm>
          <a:off x="104267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63500</xdr:rowOff>
    </xdr:from>
    <xdr:to>
      <xdr:col>50</xdr:col>
      <xdr:colOff>165100</xdr:colOff>
      <xdr:row>40</xdr:row>
      <xdr:rowOff>165100</xdr:rowOff>
    </xdr:to>
    <xdr:sp macro="" textlink="">
      <xdr:nvSpPr>
        <xdr:cNvPr id="120" name="フローチャート: 判断 119"/>
        <xdr:cNvSpPr/>
      </xdr:nvSpPr>
      <xdr:spPr>
        <a:xfrm>
          <a:off x="9588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21" name="フローチャート: 判断 120"/>
        <xdr:cNvSpPr/>
      </xdr:nvSpPr>
      <xdr:spPr>
        <a:xfrm>
          <a:off x="8699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67310</xdr:rowOff>
    </xdr:from>
    <xdr:to>
      <xdr:col>41</xdr:col>
      <xdr:colOff>101600</xdr:colOff>
      <xdr:row>40</xdr:row>
      <xdr:rowOff>168910</xdr:rowOff>
    </xdr:to>
    <xdr:sp macro="" textlink="">
      <xdr:nvSpPr>
        <xdr:cNvPr id="122" name="フローチャート: 判断 121"/>
        <xdr:cNvSpPr/>
      </xdr:nvSpPr>
      <xdr:spPr>
        <a:xfrm>
          <a:off x="78105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74930</xdr:rowOff>
    </xdr:from>
    <xdr:to>
      <xdr:col>36</xdr:col>
      <xdr:colOff>165100</xdr:colOff>
      <xdr:row>41</xdr:row>
      <xdr:rowOff>5080</xdr:rowOff>
    </xdr:to>
    <xdr:sp macro="" textlink="">
      <xdr:nvSpPr>
        <xdr:cNvPr id="123" name="フローチャート: 判断 122"/>
        <xdr:cNvSpPr/>
      </xdr:nvSpPr>
      <xdr:spPr>
        <a:xfrm>
          <a:off x="6921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113030</xdr:rowOff>
    </xdr:from>
    <xdr:to>
      <xdr:col>55</xdr:col>
      <xdr:colOff>50800</xdr:colOff>
      <xdr:row>39</xdr:row>
      <xdr:rowOff>43180</xdr:rowOff>
    </xdr:to>
    <xdr:sp macro="" textlink="">
      <xdr:nvSpPr>
        <xdr:cNvPr id="129" name="楕円 128"/>
        <xdr:cNvSpPr/>
      </xdr:nvSpPr>
      <xdr:spPr>
        <a:xfrm>
          <a:off x="104267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135907</xdr:rowOff>
    </xdr:from>
    <xdr:ext cx="469744" cy="259045"/>
    <xdr:sp macro="" textlink="">
      <xdr:nvSpPr>
        <xdr:cNvPr id="130" name="【図書館】&#10;一人当たり面積該当値テキスト"/>
        <xdr:cNvSpPr txBox="1"/>
      </xdr:nvSpPr>
      <xdr:spPr>
        <a:xfrm>
          <a:off x="10515600"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128270</xdr:rowOff>
    </xdr:from>
    <xdr:to>
      <xdr:col>50</xdr:col>
      <xdr:colOff>165100</xdr:colOff>
      <xdr:row>39</xdr:row>
      <xdr:rowOff>58420</xdr:rowOff>
    </xdr:to>
    <xdr:sp macro="" textlink="">
      <xdr:nvSpPr>
        <xdr:cNvPr id="131" name="楕円 130"/>
        <xdr:cNvSpPr/>
      </xdr:nvSpPr>
      <xdr:spPr>
        <a:xfrm>
          <a:off x="9588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163830</xdr:rowOff>
    </xdr:from>
    <xdr:to>
      <xdr:col>55</xdr:col>
      <xdr:colOff>0</xdr:colOff>
      <xdr:row>39</xdr:row>
      <xdr:rowOff>7620</xdr:rowOff>
    </xdr:to>
    <xdr:cxnSp macro="">
      <xdr:nvCxnSpPr>
        <xdr:cNvPr id="132" name="直線コネクタ 131"/>
        <xdr:cNvCxnSpPr/>
      </xdr:nvCxnSpPr>
      <xdr:spPr>
        <a:xfrm flipV="1">
          <a:off x="9639300" y="667893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33" name="楕円 132"/>
        <xdr:cNvSpPr/>
      </xdr:nvSpPr>
      <xdr:spPr>
        <a:xfrm>
          <a:off x="8699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7620</xdr:rowOff>
    </xdr:from>
    <xdr:to>
      <xdr:col>50</xdr:col>
      <xdr:colOff>114300</xdr:colOff>
      <xdr:row>39</xdr:row>
      <xdr:rowOff>19050</xdr:rowOff>
    </xdr:to>
    <xdr:cxnSp macro="">
      <xdr:nvCxnSpPr>
        <xdr:cNvPr id="134" name="直線コネクタ 133"/>
        <xdr:cNvCxnSpPr/>
      </xdr:nvCxnSpPr>
      <xdr:spPr>
        <a:xfrm flipV="1">
          <a:off x="8750300" y="66941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151130</xdr:rowOff>
    </xdr:from>
    <xdr:to>
      <xdr:col>41</xdr:col>
      <xdr:colOff>101600</xdr:colOff>
      <xdr:row>39</xdr:row>
      <xdr:rowOff>81280</xdr:rowOff>
    </xdr:to>
    <xdr:sp macro="" textlink="">
      <xdr:nvSpPr>
        <xdr:cNvPr id="135" name="楕円 134"/>
        <xdr:cNvSpPr/>
      </xdr:nvSpPr>
      <xdr:spPr>
        <a:xfrm>
          <a:off x="7810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19050</xdr:rowOff>
    </xdr:from>
    <xdr:to>
      <xdr:col>45</xdr:col>
      <xdr:colOff>177800</xdr:colOff>
      <xdr:row>39</xdr:row>
      <xdr:rowOff>30480</xdr:rowOff>
    </xdr:to>
    <xdr:cxnSp macro="">
      <xdr:nvCxnSpPr>
        <xdr:cNvPr id="136" name="直線コネクタ 135"/>
        <xdr:cNvCxnSpPr/>
      </xdr:nvCxnSpPr>
      <xdr:spPr>
        <a:xfrm flipV="1">
          <a:off x="7861300" y="67056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162560</xdr:rowOff>
    </xdr:from>
    <xdr:to>
      <xdr:col>36</xdr:col>
      <xdr:colOff>165100</xdr:colOff>
      <xdr:row>39</xdr:row>
      <xdr:rowOff>92710</xdr:rowOff>
    </xdr:to>
    <xdr:sp macro="" textlink="">
      <xdr:nvSpPr>
        <xdr:cNvPr id="137" name="楕円 136"/>
        <xdr:cNvSpPr/>
      </xdr:nvSpPr>
      <xdr:spPr>
        <a:xfrm>
          <a:off x="6921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30480</xdr:rowOff>
    </xdr:from>
    <xdr:to>
      <xdr:col>41</xdr:col>
      <xdr:colOff>50800</xdr:colOff>
      <xdr:row>39</xdr:row>
      <xdr:rowOff>41910</xdr:rowOff>
    </xdr:to>
    <xdr:cxnSp macro="">
      <xdr:nvCxnSpPr>
        <xdr:cNvPr id="138" name="直線コネクタ 137"/>
        <xdr:cNvCxnSpPr/>
      </xdr:nvCxnSpPr>
      <xdr:spPr>
        <a:xfrm flipV="1">
          <a:off x="6972300" y="67170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156227</xdr:rowOff>
    </xdr:from>
    <xdr:ext cx="469744" cy="259045"/>
    <xdr:sp macro="" textlink="">
      <xdr:nvSpPr>
        <xdr:cNvPr id="139" name="n_1aveValue【図書館】&#10;一人当たり面積"/>
        <xdr:cNvSpPr txBox="1"/>
      </xdr:nvSpPr>
      <xdr:spPr>
        <a:xfrm>
          <a:off x="93917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156227</xdr:rowOff>
    </xdr:from>
    <xdr:ext cx="469744" cy="259045"/>
    <xdr:sp macro="" textlink="">
      <xdr:nvSpPr>
        <xdr:cNvPr id="140" name="n_2aveValue【図書館】&#10;一人当たり面積"/>
        <xdr:cNvSpPr txBox="1"/>
      </xdr:nvSpPr>
      <xdr:spPr>
        <a:xfrm>
          <a:off x="85154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160037</xdr:rowOff>
    </xdr:from>
    <xdr:ext cx="469744" cy="259045"/>
    <xdr:sp macro="" textlink="">
      <xdr:nvSpPr>
        <xdr:cNvPr id="141" name="n_3aveValue【図書館】&#10;一人当たり面積"/>
        <xdr:cNvSpPr txBox="1"/>
      </xdr:nvSpPr>
      <xdr:spPr>
        <a:xfrm>
          <a:off x="7626427" y="701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167657</xdr:rowOff>
    </xdr:from>
    <xdr:ext cx="469744" cy="259045"/>
    <xdr:sp macro="" textlink="">
      <xdr:nvSpPr>
        <xdr:cNvPr id="142" name="n_4aveValue【図書館】&#10;一人当たり面積"/>
        <xdr:cNvSpPr txBox="1"/>
      </xdr:nvSpPr>
      <xdr:spPr>
        <a:xfrm>
          <a:off x="6737427" y="702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74947</xdr:rowOff>
    </xdr:from>
    <xdr:ext cx="469744" cy="259045"/>
    <xdr:sp macro="" textlink="">
      <xdr:nvSpPr>
        <xdr:cNvPr id="143" name="n_1mainValue【図書館】&#10;一人当たり面積"/>
        <xdr:cNvSpPr txBox="1"/>
      </xdr:nvSpPr>
      <xdr:spPr>
        <a:xfrm>
          <a:off x="9391727" y="641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4" name="n_2mainValue【図書館】&#10;一人当たり面積"/>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97807</xdr:rowOff>
    </xdr:from>
    <xdr:ext cx="469744" cy="259045"/>
    <xdr:sp macro="" textlink="">
      <xdr:nvSpPr>
        <xdr:cNvPr id="145" name="n_3mainValue【図書館】&#10;一人当たり面積"/>
        <xdr:cNvSpPr txBox="1"/>
      </xdr:nvSpPr>
      <xdr:spPr>
        <a:xfrm>
          <a:off x="7626427" y="644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109237</xdr:rowOff>
    </xdr:from>
    <xdr:ext cx="469744" cy="259045"/>
    <xdr:sp macro="" textlink="">
      <xdr:nvSpPr>
        <xdr:cNvPr id="146" name="n_4mainValue【図書館】&#10;一人当たり面積"/>
        <xdr:cNvSpPr txBox="1"/>
      </xdr:nvSpPr>
      <xdr:spPr>
        <a:xfrm>
          <a:off x="6737427"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171" name="直線コネクタ 170"/>
        <xdr:cNvCxnSpPr/>
      </xdr:nvCxnSpPr>
      <xdr:spPr>
        <a:xfrm flipV="1">
          <a:off x="4634865" y="95973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174" name="【体育館・プール】&#10;有形固定資産減価償却率最大値テキスト"/>
        <xdr:cNvSpPr txBox="1"/>
      </xdr:nvSpPr>
      <xdr:spPr>
        <a:xfrm>
          <a:off x="467360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175" name="直線コネクタ 174"/>
        <xdr:cNvCxnSpPr/>
      </xdr:nvCxnSpPr>
      <xdr:spPr>
        <a:xfrm>
          <a:off x="4546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114952</xdr:rowOff>
    </xdr:from>
    <xdr:ext cx="405111" cy="259045"/>
    <xdr:sp macro="" textlink="">
      <xdr:nvSpPr>
        <xdr:cNvPr id="176" name="【体育館・プール】&#10;有形固定資産減価償却率平均値テキスト"/>
        <xdr:cNvSpPr txBox="1"/>
      </xdr:nvSpPr>
      <xdr:spPr>
        <a:xfrm>
          <a:off x="4673600" y="1023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77" name="フローチャート: 判断 176"/>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80645</xdr:rowOff>
    </xdr:from>
    <xdr:to>
      <xdr:col>20</xdr:col>
      <xdr:colOff>38100</xdr:colOff>
      <xdr:row>61</xdr:row>
      <xdr:rowOff>10795</xdr:rowOff>
    </xdr:to>
    <xdr:sp macro="" textlink="">
      <xdr:nvSpPr>
        <xdr:cNvPr id="178" name="フローチャート: 判断 177"/>
        <xdr:cNvSpPr/>
      </xdr:nvSpPr>
      <xdr:spPr>
        <a:xfrm>
          <a:off x="3746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61595</xdr:rowOff>
    </xdr:from>
    <xdr:to>
      <xdr:col>15</xdr:col>
      <xdr:colOff>101600</xdr:colOff>
      <xdr:row>60</xdr:row>
      <xdr:rowOff>163195</xdr:rowOff>
    </xdr:to>
    <xdr:sp macro="" textlink="">
      <xdr:nvSpPr>
        <xdr:cNvPr id="179" name="フローチャート: 判断 178"/>
        <xdr:cNvSpPr/>
      </xdr:nvSpPr>
      <xdr:spPr>
        <a:xfrm>
          <a:off x="2857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80" name="フローチャート: 判断 179"/>
        <xdr:cNvSpPr/>
      </xdr:nvSpPr>
      <xdr:spPr>
        <a:xfrm>
          <a:off x="1968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8255</xdr:rowOff>
    </xdr:from>
    <xdr:to>
      <xdr:col>6</xdr:col>
      <xdr:colOff>38100</xdr:colOff>
      <xdr:row>60</xdr:row>
      <xdr:rowOff>109855</xdr:rowOff>
    </xdr:to>
    <xdr:sp macro="" textlink="">
      <xdr:nvSpPr>
        <xdr:cNvPr id="181" name="フローチャート: 判断 180"/>
        <xdr:cNvSpPr/>
      </xdr:nvSpPr>
      <xdr:spPr>
        <a:xfrm>
          <a:off x="1079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63500</xdr:rowOff>
    </xdr:from>
    <xdr:to>
      <xdr:col>24</xdr:col>
      <xdr:colOff>114300</xdr:colOff>
      <xdr:row>62</xdr:row>
      <xdr:rowOff>165100</xdr:rowOff>
    </xdr:to>
    <xdr:sp macro="" textlink="">
      <xdr:nvSpPr>
        <xdr:cNvPr id="187" name="楕円 186"/>
        <xdr:cNvSpPr/>
      </xdr:nvSpPr>
      <xdr:spPr>
        <a:xfrm>
          <a:off x="4584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41927</xdr:rowOff>
    </xdr:from>
    <xdr:ext cx="405111" cy="259045"/>
    <xdr:sp macro="" textlink="">
      <xdr:nvSpPr>
        <xdr:cNvPr id="188" name="【体育館・プール】&#10;有形固定資産減価償却率該当値テキスト"/>
        <xdr:cNvSpPr txBox="1"/>
      </xdr:nvSpPr>
      <xdr:spPr>
        <a:xfrm>
          <a:off x="4673600"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31115</xdr:rowOff>
    </xdr:from>
    <xdr:to>
      <xdr:col>20</xdr:col>
      <xdr:colOff>38100</xdr:colOff>
      <xdr:row>62</xdr:row>
      <xdr:rowOff>132715</xdr:rowOff>
    </xdr:to>
    <xdr:sp macro="" textlink="">
      <xdr:nvSpPr>
        <xdr:cNvPr id="189" name="楕円 188"/>
        <xdr:cNvSpPr/>
      </xdr:nvSpPr>
      <xdr:spPr>
        <a:xfrm>
          <a:off x="3746500" y="1066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81915</xdr:rowOff>
    </xdr:from>
    <xdr:to>
      <xdr:col>24</xdr:col>
      <xdr:colOff>63500</xdr:colOff>
      <xdr:row>62</xdr:row>
      <xdr:rowOff>114300</xdr:rowOff>
    </xdr:to>
    <xdr:cxnSp macro="">
      <xdr:nvCxnSpPr>
        <xdr:cNvPr id="190" name="直線コネクタ 189"/>
        <xdr:cNvCxnSpPr/>
      </xdr:nvCxnSpPr>
      <xdr:spPr>
        <a:xfrm>
          <a:off x="3797300" y="1071181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635</xdr:rowOff>
    </xdr:from>
    <xdr:to>
      <xdr:col>15</xdr:col>
      <xdr:colOff>101600</xdr:colOff>
      <xdr:row>62</xdr:row>
      <xdr:rowOff>102235</xdr:rowOff>
    </xdr:to>
    <xdr:sp macro="" textlink="">
      <xdr:nvSpPr>
        <xdr:cNvPr id="191" name="楕円 190"/>
        <xdr:cNvSpPr/>
      </xdr:nvSpPr>
      <xdr:spPr>
        <a:xfrm>
          <a:off x="2857500" y="1063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51435</xdr:rowOff>
    </xdr:from>
    <xdr:to>
      <xdr:col>19</xdr:col>
      <xdr:colOff>177800</xdr:colOff>
      <xdr:row>62</xdr:row>
      <xdr:rowOff>81915</xdr:rowOff>
    </xdr:to>
    <xdr:cxnSp macro="">
      <xdr:nvCxnSpPr>
        <xdr:cNvPr id="192" name="直線コネクタ 191"/>
        <xdr:cNvCxnSpPr/>
      </xdr:nvCxnSpPr>
      <xdr:spPr>
        <a:xfrm>
          <a:off x="2908300" y="1068133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153035</xdr:rowOff>
    </xdr:from>
    <xdr:to>
      <xdr:col>10</xdr:col>
      <xdr:colOff>165100</xdr:colOff>
      <xdr:row>62</xdr:row>
      <xdr:rowOff>83185</xdr:rowOff>
    </xdr:to>
    <xdr:sp macro="" textlink="">
      <xdr:nvSpPr>
        <xdr:cNvPr id="193" name="楕円 192"/>
        <xdr:cNvSpPr/>
      </xdr:nvSpPr>
      <xdr:spPr>
        <a:xfrm>
          <a:off x="19685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32385</xdr:rowOff>
    </xdr:from>
    <xdr:to>
      <xdr:col>15</xdr:col>
      <xdr:colOff>50800</xdr:colOff>
      <xdr:row>62</xdr:row>
      <xdr:rowOff>51435</xdr:rowOff>
    </xdr:to>
    <xdr:cxnSp macro="">
      <xdr:nvCxnSpPr>
        <xdr:cNvPr id="194" name="直線コネクタ 193"/>
        <xdr:cNvCxnSpPr/>
      </xdr:nvCxnSpPr>
      <xdr:spPr>
        <a:xfrm>
          <a:off x="2019300" y="1066228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114935</xdr:rowOff>
    </xdr:from>
    <xdr:to>
      <xdr:col>6</xdr:col>
      <xdr:colOff>38100</xdr:colOff>
      <xdr:row>62</xdr:row>
      <xdr:rowOff>45085</xdr:rowOff>
    </xdr:to>
    <xdr:sp macro="" textlink="">
      <xdr:nvSpPr>
        <xdr:cNvPr id="195" name="楕円 194"/>
        <xdr:cNvSpPr/>
      </xdr:nvSpPr>
      <xdr:spPr>
        <a:xfrm>
          <a:off x="1079500" y="105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165735</xdr:rowOff>
    </xdr:from>
    <xdr:to>
      <xdr:col>10</xdr:col>
      <xdr:colOff>114300</xdr:colOff>
      <xdr:row>62</xdr:row>
      <xdr:rowOff>32385</xdr:rowOff>
    </xdr:to>
    <xdr:cxnSp macro="">
      <xdr:nvCxnSpPr>
        <xdr:cNvPr id="196" name="直線コネクタ 195"/>
        <xdr:cNvCxnSpPr/>
      </xdr:nvCxnSpPr>
      <xdr:spPr>
        <a:xfrm>
          <a:off x="1130300" y="106241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27322</xdr:rowOff>
    </xdr:from>
    <xdr:ext cx="405111" cy="259045"/>
    <xdr:sp macro="" textlink="">
      <xdr:nvSpPr>
        <xdr:cNvPr id="197" name="n_1aveValue【体育館・プール】&#10;有形固定資産減価償却率"/>
        <xdr:cNvSpPr txBox="1"/>
      </xdr:nvSpPr>
      <xdr:spPr>
        <a:xfrm>
          <a:off x="3582044" y="1014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8272</xdr:rowOff>
    </xdr:from>
    <xdr:ext cx="405111" cy="259045"/>
    <xdr:sp macro="" textlink="">
      <xdr:nvSpPr>
        <xdr:cNvPr id="198" name="n_2aveValue【体育館・プール】&#10;有形固定資産減価償却率"/>
        <xdr:cNvSpPr txBox="1"/>
      </xdr:nvSpPr>
      <xdr:spPr>
        <a:xfrm>
          <a:off x="270574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130192</xdr:rowOff>
    </xdr:from>
    <xdr:ext cx="405111" cy="259045"/>
    <xdr:sp macro="" textlink="">
      <xdr:nvSpPr>
        <xdr:cNvPr id="199" name="n_3aveValue【体育館・プール】&#10;有形固定資産減価償却率"/>
        <xdr:cNvSpPr txBox="1"/>
      </xdr:nvSpPr>
      <xdr:spPr>
        <a:xfrm>
          <a:off x="1816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126382</xdr:rowOff>
    </xdr:from>
    <xdr:ext cx="405111" cy="259045"/>
    <xdr:sp macro="" textlink="">
      <xdr:nvSpPr>
        <xdr:cNvPr id="200" name="n_4aveValue【体育館・プール】&#10;有形固定資産減価償却率"/>
        <xdr:cNvSpPr txBox="1"/>
      </xdr:nvSpPr>
      <xdr:spPr>
        <a:xfrm>
          <a:off x="927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123842</xdr:rowOff>
    </xdr:from>
    <xdr:ext cx="405111" cy="259045"/>
    <xdr:sp macro="" textlink="">
      <xdr:nvSpPr>
        <xdr:cNvPr id="201" name="n_1mainValue【体育館・プール】&#10;有形固定資産減価償却率"/>
        <xdr:cNvSpPr txBox="1"/>
      </xdr:nvSpPr>
      <xdr:spPr>
        <a:xfrm>
          <a:off x="3582044" y="1075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93362</xdr:rowOff>
    </xdr:from>
    <xdr:ext cx="405111" cy="259045"/>
    <xdr:sp macro="" textlink="">
      <xdr:nvSpPr>
        <xdr:cNvPr id="202" name="n_2mainValue【体育館・プール】&#10;有形固定資産減価償却率"/>
        <xdr:cNvSpPr txBox="1"/>
      </xdr:nvSpPr>
      <xdr:spPr>
        <a:xfrm>
          <a:off x="2705744"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74312</xdr:rowOff>
    </xdr:from>
    <xdr:ext cx="405111" cy="259045"/>
    <xdr:sp macro="" textlink="">
      <xdr:nvSpPr>
        <xdr:cNvPr id="203" name="n_3mainValue【体育館・プール】&#10;有形固定資産減価償却率"/>
        <xdr:cNvSpPr txBox="1"/>
      </xdr:nvSpPr>
      <xdr:spPr>
        <a:xfrm>
          <a:off x="18167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36212</xdr:rowOff>
    </xdr:from>
    <xdr:ext cx="405111" cy="259045"/>
    <xdr:sp macro="" textlink="">
      <xdr:nvSpPr>
        <xdr:cNvPr id="204" name="n_4mainValue【体育館・プール】&#10;有形固定資産減価償却率"/>
        <xdr:cNvSpPr txBox="1"/>
      </xdr:nvSpPr>
      <xdr:spPr>
        <a:xfrm>
          <a:off x="927744" y="1066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125349</xdr:rowOff>
    </xdr:from>
    <xdr:to>
      <xdr:col>54</xdr:col>
      <xdr:colOff>189865</xdr:colOff>
      <xdr:row>64</xdr:row>
      <xdr:rowOff>75819</xdr:rowOff>
    </xdr:to>
    <xdr:cxnSp macro="">
      <xdr:nvCxnSpPr>
        <xdr:cNvPr id="228" name="直線コネクタ 227"/>
        <xdr:cNvCxnSpPr/>
      </xdr:nvCxnSpPr>
      <xdr:spPr>
        <a:xfrm flipV="1">
          <a:off x="10476865" y="9726549"/>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72026</xdr:rowOff>
    </xdr:from>
    <xdr:ext cx="469744" cy="259045"/>
    <xdr:sp macro="" textlink="">
      <xdr:nvSpPr>
        <xdr:cNvPr id="231" name="【体育館・プール】&#10;一人当たり面積最大値テキスト"/>
        <xdr:cNvSpPr txBox="1"/>
      </xdr:nvSpPr>
      <xdr:spPr>
        <a:xfrm>
          <a:off x="10515600" y="950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125349</xdr:rowOff>
    </xdr:from>
    <xdr:to>
      <xdr:col>55</xdr:col>
      <xdr:colOff>88900</xdr:colOff>
      <xdr:row>56</xdr:row>
      <xdr:rowOff>125349</xdr:rowOff>
    </xdr:to>
    <xdr:cxnSp macro="">
      <xdr:nvCxnSpPr>
        <xdr:cNvPr id="232" name="直線コネクタ 231"/>
        <xdr:cNvCxnSpPr/>
      </xdr:nvCxnSpPr>
      <xdr:spPr>
        <a:xfrm>
          <a:off x="10388600" y="9726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12590</xdr:rowOff>
    </xdr:from>
    <xdr:ext cx="469744" cy="259045"/>
    <xdr:sp macro="" textlink="">
      <xdr:nvSpPr>
        <xdr:cNvPr id="233" name="【体育館・プール】&#10;一人当たり面積平均値テキスト"/>
        <xdr:cNvSpPr txBox="1"/>
      </xdr:nvSpPr>
      <xdr:spPr>
        <a:xfrm>
          <a:off x="10515600" y="10813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34163</xdr:rowOff>
    </xdr:from>
    <xdr:to>
      <xdr:col>55</xdr:col>
      <xdr:colOff>50800</xdr:colOff>
      <xdr:row>63</xdr:row>
      <xdr:rowOff>135763</xdr:rowOff>
    </xdr:to>
    <xdr:sp macro="" textlink="">
      <xdr:nvSpPr>
        <xdr:cNvPr id="234" name="フローチャート: 判断 233"/>
        <xdr:cNvSpPr/>
      </xdr:nvSpPr>
      <xdr:spPr>
        <a:xfrm>
          <a:off x="10426700" y="108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36449</xdr:rowOff>
    </xdr:from>
    <xdr:to>
      <xdr:col>50</xdr:col>
      <xdr:colOff>165100</xdr:colOff>
      <xdr:row>63</xdr:row>
      <xdr:rowOff>138049</xdr:rowOff>
    </xdr:to>
    <xdr:sp macro="" textlink="">
      <xdr:nvSpPr>
        <xdr:cNvPr id="235" name="フローチャート: 判断 234"/>
        <xdr:cNvSpPr/>
      </xdr:nvSpPr>
      <xdr:spPr>
        <a:xfrm>
          <a:off x="9588500" y="1083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39116</xdr:rowOff>
    </xdr:from>
    <xdr:to>
      <xdr:col>46</xdr:col>
      <xdr:colOff>38100</xdr:colOff>
      <xdr:row>63</xdr:row>
      <xdr:rowOff>140716</xdr:rowOff>
    </xdr:to>
    <xdr:sp macro="" textlink="">
      <xdr:nvSpPr>
        <xdr:cNvPr id="236" name="フローチャート: 判断 235"/>
        <xdr:cNvSpPr/>
      </xdr:nvSpPr>
      <xdr:spPr>
        <a:xfrm>
          <a:off x="8699500" y="1084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44069</xdr:rowOff>
    </xdr:from>
    <xdr:to>
      <xdr:col>41</xdr:col>
      <xdr:colOff>101600</xdr:colOff>
      <xdr:row>63</xdr:row>
      <xdr:rowOff>145669</xdr:rowOff>
    </xdr:to>
    <xdr:sp macro="" textlink="">
      <xdr:nvSpPr>
        <xdr:cNvPr id="237" name="フローチャート: 判断 236"/>
        <xdr:cNvSpPr/>
      </xdr:nvSpPr>
      <xdr:spPr>
        <a:xfrm>
          <a:off x="7810500" y="1084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53594</xdr:rowOff>
    </xdr:from>
    <xdr:to>
      <xdr:col>36</xdr:col>
      <xdr:colOff>165100</xdr:colOff>
      <xdr:row>63</xdr:row>
      <xdr:rowOff>155194</xdr:rowOff>
    </xdr:to>
    <xdr:sp macro="" textlink="">
      <xdr:nvSpPr>
        <xdr:cNvPr id="238" name="フローチャート: 判断 237"/>
        <xdr:cNvSpPr/>
      </xdr:nvSpPr>
      <xdr:spPr>
        <a:xfrm>
          <a:off x="6921500" y="1085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254</xdr:rowOff>
    </xdr:from>
    <xdr:to>
      <xdr:col>55</xdr:col>
      <xdr:colOff>50800</xdr:colOff>
      <xdr:row>63</xdr:row>
      <xdr:rowOff>101854</xdr:rowOff>
    </xdr:to>
    <xdr:sp macro="" textlink="">
      <xdr:nvSpPr>
        <xdr:cNvPr id="244" name="楕円 243"/>
        <xdr:cNvSpPr/>
      </xdr:nvSpPr>
      <xdr:spPr>
        <a:xfrm>
          <a:off x="10426700" y="1080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23131</xdr:rowOff>
    </xdr:from>
    <xdr:ext cx="469744" cy="259045"/>
    <xdr:sp macro="" textlink="">
      <xdr:nvSpPr>
        <xdr:cNvPr id="245" name="【体育館・プール】&#10;一人当たり面積該当値テキスト"/>
        <xdr:cNvSpPr txBox="1"/>
      </xdr:nvSpPr>
      <xdr:spPr>
        <a:xfrm>
          <a:off x="10515600" y="10653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5588</xdr:rowOff>
    </xdr:from>
    <xdr:to>
      <xdr:col>50</xdr:col>
      <xdr:colOff>165100</xdr:colOff>
      <xdr:row>63</xdr:row>
      <xdr:rowOff>107188</xdr:rowOff>
    </xdr:to>
    <xdr:sp macro="" textlink="">
      <xdr:nvSpPr>
        <xdr:cNvPr id="246" name="楕円 245"/>
        <xdr:cNvSpPr/>
      </xdr:nvSpPr>
      <xdr:spPr>
        <a:xfrm>
          <a:off x="9588500" y="1080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51054</xdr:rowOff>
    </xdr:from>
    <xdr:to>
      <xdr:col>55</xdr:col>
      <xdr:colOff>0</xdr:colOff>
      <xdr:row>63</xdr:row>
      <xdr:rowOff>56388</xdr:rowOff>
    </xdr:to>
    <xdr:cxnSp macro="">
      <xdr:nvCxnSpPr>
        <xdr:cNvPr id="247" name="直線コネクタ 246"/>
        <xdr:cNvCxnSpPr/>
      </xdr:nvCxnSpPr>
      <xdr:spPr>
        <a:xfrm flipV="1">
          <a:off x="9639300" y="10852404"/>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9779</xdr:rowOff>
    </xdr:from>
    <xdr:to>
      <xdr:col>46</xdr:col>
      <xdr:colOff>38100</xdr:colOff>
      <xdr:row>63</xdr:row>
      <xdr:rowOff>111379</xdr:rowOff>
    </xdr:to>
    <xdr:sp macro="" textlink="">
      <xdr:nvSpPr>
        <xdr:cNvPr id="248" name="楕円 247"/>
        <xdr:cNvSpPr/>
      </xdr:nvSpPr>
      <xdr:spPr>
        <a:xfrm>
          <a:off x="8699500" y="1081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56388</xdr:rowOff>
    </xdr:from>
    <xdr:to>
      <xdr:col>50</xdr:col>
      <xdr:colOff>114300</xdr:colOff>
      <xdr:row>63</xdr:row>
      <xdr:rowOff>60579</xdr:rowOff>
    </xdr:to>
    <xdr:cxnSp macro="">
      <xdr:nvCxnSpPr>
        <xdr:cNvPr id="249" name="直線コネクタ 248"/>
        <xdr:cNvCxnSpPr/>
      </xdr:nvCxnSpPr>
      <xdr:spPr>
        <a:xfrm flipV="1">
          <a:off x="8750300" y="10857738"/>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13589</xdr:rowOff>
    </xdr:from>
    <xdr:to>
      <xdr:col>41</xdr:col>
      <xdr:colOff>101600</xdr:colOff>
      <xdr:row>63</xdr:row>
      <xdr:rowOff>115189</xdr:rowOff>
    </xdr:to>
    <xdr:sp macro="" textlink="">
      <xdr:nvSpPr>
        <xdr:cNvPr id="250" name="楕円 249"/>
        <xdr:cNvSpPr/>
      </xdr:nvSpPr>
      <xdr:spPr>
        <a:xfrm>
          <a:off x="7810500" y="1081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60579</xdr:rowOff>
    </xdr:from>
    <xdr:to>
      <xdr:col>45</xdr:col>
      <xdr:colOff>177800</xdr:colOff>
      <xdr:row>63</xdr:row>
      <xdr:rowOff>64389</xdr:rowOff>
    </xdr:to>
    <xdr:cxnSp macro="">
      <xdr:nvCxnSpPr>
        <xdr:cNvPr id="251" name="直線コネクタ 250"/>
        <xdr:cNvCxnSpPr/>
      </xdr:nvCxnSpPr>
      <xdr:spPr>
        <a:xfrm flipV="1">
          <a:off x="7861300" y="1086192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17399</xdr:rowOff>
    </xdr:from>
    <xdr:to>
      <xdr:col>36</xdr:col>
      <xdr:colOff>165100</xdr:colOff>
      <xdr:row>63</xdr:row>
      <xdr:rowOff>118999</xdr:rowOff>
    </xdr:to>
    <xdr:sp macro="" textlink="">
      <xdr:nvSpPr>
        <xdr:cNvPr id="252" name="楕円 251"/>
        <xdr:cNvSpPr/>
      </xdr:nvSpPr>
      <xdr:spPr>
        <a:xfrm>
          <a:off x="6921500" y="1081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64389</xdr:rowOff>
    </xdr:from>
    <xdr:to>
      <xdr:col>41</xdr:col>
      <xdr:colOff>50800</xdr:colOff>
      <xdr:row>63</xdr:row>
      <xdr:rowOff>68199</xdr:rowOff>
    </xdr:to>
    <xdr:cxnSp macro="">
      <xdr:nvCxnSpPr>
        <xdr:cNvPr id="253" name="直線コネクタ 252"/>
        <xdr:cNvCxnSpPr/>
      </xdr:nvCxnSpPr>
      <xdr:spPr>
        <a:xfrm flipV="1">
          <a:off x="6972300" y="10865739"/>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129176</xdr:rowOff>
    </xdr:from>
    <xdr:ext cx="469744" cy="259045"/>
    <xdr:sp macro="" textlink="">
      <xdr:nvSpPr>
        <xdr:cNvPr id="254" name="n_1aveValue【体育館・プール】&#10;一人当たり面積"/>
        <xdr:cNvSpPr txBox="1"/>
      </xdr:nvSpPr>
      <xdr:spPr>
        <a:xfrm>
          <a:off x="9391727" y="1093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131843</xdr:rowOff>
    </xdr:from>
    <xdr:ext cx="469744" cy="259045"/>
    <xdr:sp macro="" textlink="">
      <xdr:nvSpPr>
        <xdr:cNvPr id="255" name="n_2aveValue【体育館・プール】&#10;一人当たり面積"/>
        <xdr:cNvSpPr txBox="1"/>
      </xdr:nvSpPr>
      <xdr:spPr>
        <a:xfrm>
          <a:off x="8515427"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136796</xdr:rowOff>
    </xdr:from>
    <xdr:ext cx="469744" cy="259045"/>
    <xdr:sp macro="" textlink="">
      <xdr:nvSpPr>
        <xdr:cNvPr id="256" name="n_3aveValue【体育館・プール】&#10;一人当たり面積"/>
        <xdr:cNvSpPr txBox="1"/>
      </xdr:nvSpPr>
      <xdr:spPr>
        <a:xfrm>
          <a:off x="7626427" y="1093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146321</xdr:rowOff>
    </xdr:from>
    <xdr:ext cx="469744" cy="259045"/>
    <xdr:sp macro="" textlink="">
      <xdr:nvSpPr>
        <xdr:cNvPr id="257" name="n_4aveValue【体育館・プール】&#10;一人当たり面積"/>
        <xdr:cNvSpPr txBox="1"/>
      </xdr:nvSpPr>
      <xdr:spPr>
        <a:xfrm>
          <a:off x="6737427" y="1094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123715</xdr:rowOff>
    </xdr:from>
    <xdr:ext cx="469744" cy="259045"/>
    <xdr:sp macro="" textlink="">
      <xdr:nvSpPr>
        <xdr:cNvPr id="258" name="n_1mainValue【体育館・プール】&#10;一人当たり面積"/>
        <xdr:cNvSpPr txBox="1"/>
      </xdr:nvSpPr>
      <xdr:spPr>
        <a:xfrm>
          <a:off x="9391727" y="10582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127906</xdr:rowOff>
    </xdr:from>
    <xdr:ext cx="469744" cy="259045"/>
    <xdr:sp macro="" textlink="">
      <xdr:nvSpPr>
        <xdr:cNvPr id="259" name="n_2mainValue【体育館・プール】&#10;一人当たり面積"/>
        <xdr:cNvSpPr txBox="1"/>
      </xdr:nvSpPr>
      <xdr:spPr>
        <a:xfrm>
          <a:off x="8515427" y="1058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131716</xdr:rowOff>
    </xdr:from>
    <xdr:ext cx="469744" cy="259045"/>
    <xdr:sp macro="" textlink="">
      <xdr:nvSpPr>
        <xdr:cNvPr id="260" name="n_3mainValue【体育館・プール】&#10;一人当たり面積"/>
        <xdr:cNvSpPr txBox="1"/>
      </xdr:nvSpPr>
      <xdr:spPr>
        <a:xfrm>
          <a:off x="7626427" y="1059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135526</xdr:rowOff>
    </xdr:from>
    <xdr:ext cx="469744" cy="259045"/>
    <xdr:sp macro="" textlink="">
      <xdr:nvSpPr>
        <xdr:cNvPr id="261" name="n_4mainValue【体育館・プール】&#10;一人当たり面積"/>
        <xdr:cNvSpPr txBox="1"/>
      </xdr:nvSpPr>
      <xdr:spPr>
        <a:xfrm>
          <a:off x="6737427" y="1059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100149</xdr:rowOff>
    </xdr:from>
    <xdr:to>
      <xdr:col>24</xdr:col>
      <xdr:colOff>62865</xdr:colOff>
      <xdr:row>86</xdr:row>
      <xdr:rowOff>168729</xdr:rowOff>
    </xdr:to>
    <xdr:cxnSp macro="">
      <xdr:nvCxnSpPr>
        <xdr:cNvPr id="287" name="直線コネクタ 286"/>
        <xdr:cNvCxnSpPr/>
      </xdr:nvCxnSpPr>
      <xdr:spPr>
        <a:xfrm flipV="1">
          <a:off x="4634865" y="13473249"/>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46826</xdr:rowOff>
    </xdr:from>
    <xdr:ext cx="405111" cy="259045"/>
    <xdr:sp macro="" textlink="">
      <xdr:nvSpPr>
        <xdr:cNvPr id="290" name="【福祉施設】&#10;有形固定資産減価償却率最大値テキスト"/>
        <xdr:cNvSpPr txBox="1"/>
      </xdr:nvSpPr>
      <xdr:spPr>
        <a:xfrm>
          <a:off x="4673600" y="13248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100149</xdr:rowOff>
    </xdr:from>
    <xdr:to>
      <xdr:col>24</xdr:col>
      <xdr:colOff>152400</xdr:colOff>
      <xdr:row>78</xdr:row>
      <xdr:rowOff>100149</xdr:rowOff>
    </xdr:to>
    <xdr:cxnSp macro="">
      <xdr:nvCxnSpPr>
        <xdr:cNvPr id="291" name="直線コネクタ 290"/>
        <xdr:cNvCxnSpPr/>
      </xdr:nvCxnSpPr>
      <xdr:spPr>
        <a:xfrm>
          <a:off x="4546600" y="1347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137177</xdr:rowOff>
    </xdr:from>
    <xdr:ext cx="405111" cy="259045"/>
    <xdr:sp macro="" textlink="">
      <xdr:nvSpPr>
        <xdr:cNvPr id="292" name="【福祉施設】&#10;有形固定資産減価償却率平均値テキスト"/>
        <xdr:cNvSpPr txBox="1"/>
      </xdr:nvSpPr>
      <xdr:spPr>
        <a:xfrm>
          <a:off x="4673600" y="14196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158750</xdr:rowOff>
    </xdr:from>
    <xdr:to>
      <xdr:col>24</xdr:col>
      <xdr:colOff>114300</xdr:colOff>
      <xdr:row>83</xdr:row>
      <xdr:rowOff>88900</xdr:rowOff>
    </xdr:to>
    <xdr:sp macro="" textlink="">
      <xdr:nvSpPr>
        <xdr:cNvPr id="293" name="フローチャート: 判断 292"/>
        <xdr:cNvSpPr/>
      </xdr:nvSpPr>
      <xdr:spPr>
        <a:xfrm>
          <a:off x="4584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148952</xdr:rowOff>
    </xdr:from>
    <xdr:to>
      <xdr:col>20</xdr:col>
      <xdr:colOff>38100</xdr:colOff>
      <xdr:row>83</xdr:row>
      <xdr:rowOff>79102</xdr:rowOff>
    </xdr:to>
    <xdr:sp macro="" textlink="">
      <xdr:nvSpPr>
        <xdr:cNvPr id="294" name="フローチャート: 判断 293"/>
        <xdr:cNvSpPr/>
      </xdr:nvSpPr>
      <xdr:spPr>
        <a:xfrm>
          <a:off x="37465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126093</xdr:rowOff>
    </xdr:from>
    <xdr:to>
      <xdr:col>15</xdr:col>
      <xdr:colOff>101600</xdr:colOff>
      <xdr:row>83</xdr:row>
      <xdr:rowOff>56243</xdr:rowOff>
    </xdr:to>
    <xdr:sp macro="" textlink="">
      <xdr:nvSpPr>
        <xdr:cNvPr id="295" name="フローチャート: 判断 294"/>
        <xdr:cNvSpPr/>
      </xdr:nvSpPr>
      <xdr:spPr>
        <a:xfrm>
          <a:off x="28575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104866</xdr:rowOff>
    </xdr:from>
    <xdr:to>
      <xdr:col>10</xdr:col>
      <xdr:colOff>165100</xdr:colOff>
      <xdr:row>83</xdr:row>
      <xdr:rowOff>35016</xdr:rowOff>
    </xdr:to>
    <xdr:sp macro="" textlink="">
      <xdr:nvSpPr>
        <xdr:cNvPr id="296" name="フローチャート: 判断 295"/>
        <xdr:cNvSpPr/>
      </xdr:nvSpPr>
      <xdr:spPr>
        <a:xfrm>
          <a:off x="19685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72208</xdr:rowOff>
    </xdr:from>
    <xdr:to>
      <xdr:col>6</xdr:col>
      <xdr:colOff>38100</xdr:colOff>
      <xdr:row>83</xdr:row>
      <xdr:rowOff>2358</xdr:rowOff>
    </xdr:to>
    <xdr:sp macro="" textlink="">
      <xdr:nvSpPr>
        <xdr:cNvPr id="297" name="フローチャート: 判断 296"/>
        <xdr:cNvSpPr/>
      </xdr:nvSpPr>
      <xdr:spPr>
        <a:xfrm>
          <a:off x="10795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142421</xdr:rowOff>
    </xdr:from>
    <xdr:to>
      <xdr:col>24</xdr:col>
      <xdr:colOff>114300</xdr:colOff>
      <xdr:row>82</xdr:row>
      <xdr:rowOff>72571</xdr:rowOff>
    </xdr:to>
    <xdr:sp macro="" textlink="">
      <xdr:nvSpPr>
        <xdr:cNvPr id="303" name="楕円 302"/>
        <xdr:cNvSpPr/>
      </xdr:nvSpPr>
      <xdr:spPr>
        <a:xfrm>
          <a:off x="4584700" y="140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165298</xdr:rowOff>
    </xdr:from>
    <xdr:ext cx="405111" cy="259045"/>
    <xdr:sp macro="" textlink="">
      <xdr:nvSpPr>
        <xdr:cNvPr id="304" name="【福祉施設】&#10;有形固定資産減価償却率該当値テキスト"/>
        <xdr:cNvSpPr txBox="1"/>
      </xdr:nvSpPr>
      <xdr:spPr>
        <a:xfrm>
          <a:off x="4673600" y="13881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111398</xdr:rowOff>
    </xdr:from>
    <xdr:to>
      <xdr:col>20</xdr:col>
      <xdr:colOff>38100</xdr:colOff>
      <xdr:row>82</xdr:row>
      <xdr:rowOff>41548</xdr:rowOff>
    </xdr:to>
    <xdr:sp macro="" textlink="">
      <xdr:nvSpPr>
        <xdr:cNvPr id="305" name="楕円 304"/>
        <xdr:cNvSpPr/>
      </xdr:nvSpPr>
      <xdr:spPr>
        <a:xfrm>
          <a:off x="3746500" y="1399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162198</xdr:rowOff>
    </xdr:from>
    <xdr:to>
      <xdr:col>24</xdr:col>
      <xdr:colOff>63500</xdr:colOff>
      <xdr:row>82</xdr:row>
      <xdr:rowOff>21771</xdr:rowOff>
    </xdr:to>
    <xdr:cxnSp macro="">
      <xdr:nvCxnSpPr>
        <xdr:cNvPr id="306" name="直線コネクタ 305"/>
        <xdr:cNvCxnSpPr/>
      </xdr:nvCxnSpPr>
      <xdr:spPr>
        <a:xfrm>
          <a:off x="3797300" y="14049648"/>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307" name="楕円 306"/>
        <xdr:cNvSpPr/>
      </xdr:nvSpPr>
      <xdr:spPr>
        <a:xfrm>
          <a:off x="2857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118111</xdr:rowOff>
    </xdr:from>
    <xdr:to>
      <xdr:col>19</xdr:col>
      <xdr:colOff>177800</xdr:colOff>
      <xdr:row>81</xdr:row>
      <xdr:rowOff>162198</xdr:rowOff>
    </xdr:to>
    <xdr:cxnSp macro="">
      <xdr:nvCxnSpPr>
        <xdr:cNvPr id="308" name="直線コネクタ 307"/>
        <xdr:cNvCxnSpPr/>
      </xdr:nvCxnSpPr>
      <xdr:spPr>
        <a:xfrm>
          <a:off x="2908300" y="14005561"/>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91802</xdr:rowOff>
    </xdr:from>
    <xdr:to>
      <xdr:col>10</xdr:col>
      <xdr:colOff>165100</xdr:colOff>
      <xdr:row>82</xdr:row>
      <xdr:rowOff>21952</xdr:rowOff>
    </xdr:to>
    <xdr:sp macro="" textlink="">
      <xdr:nvSpPr>
        <xdr:cNvPr id="309" name="楕円 308"/>
        <xdr:cNvSpPr/>
      </xdr:nvSpPr>
      <xdr:spPr>
        <a:xfrm>
          <a:off x="19685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118111</xdr:rowOff>
    </xdr:from>
    <xdr:to>
      <xdr:col>15</xdr:col>
      <xdr:colOff>50800</xdr:colOff>
      <xdr:row>81</xdr:row>
      <xdr:rowOff>142602</xdr:rowOff>
    </xdr:to>
    <xdr:cxnSp macro="">
      <xdr:nvCxnSpPr>
        <xdr:cNvPr id="310" name="直線コネクタ 309"/>
        <xdr:cNvCxnSpPr/>
      </xdr:nvCxnSpPr>
      <xdr:spPr>
        <a:xfrm flipV="1">
          <a:off x="2019300" y="14005561"/>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55880</xdr:rowOff>
    </xdr:from>
    <xdr:to>
      <xdr:col>6</xdr:col>
      <xdr:colOff>38100</xdr:colOff>
      <xdr:row>81</xdr:row>
      <xdr:rowOff>157480</xdr:rowOff>
    </xdr:to>
    <xdr:sp macro="" textlink="">
      <xdr:nvSpPr>
        <xdr:cNvPr id="311" name="楕円 310"/>
        <xdr:cNvSpPr/>
      </xdr:nvSpPr>
      <xdr:spPr>
        <a:xfrm>
          <a:off x="1079500" y="139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106680</xdr:rowOff>
    </xdr:from>
    <xdr:to>
      <xdr:col>10</xdr:col>
      <xdr:colOff>114300</xdr:colOff>
      <xdr:row>81</xdr:row>
      <xdr:rowOff>142602</xdr:rowOff>
    </xdr:to>
    <xdr:cxnSp macro="">
      <xdr:nvCxnSpPr>
        <xdr:cNvPr id="312" name="直線コネクタ 311"/>
        <xdr:cNvCxnSpPr/>
      </xdr:nvCxnSpPr>
      <xdr:spPr>
        <a:xfrm>
          <a:off x="1130300" y="13994130"/>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70229</xdr:rowOff>
    </xdr:from>
    <xdr:ext cx="405111" cy="259045"/>
    <xdr:sp macro="" textlink="">
      <xdr:nvSpPr>
        <xdr:cNvPr id="313" name="n_1aveValue【福祉施設】&#10;有形固定資産減価償却率"/>
        <xdr:cNvSpPr txBox="1"/>
      </xdr:nvSpPr>
      <xdr:spPr>
        <a:xfrm>
          <a:off x="3582044" y="1430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47370</xdr:rowOff>
    </xdr:from>
    <xdr:ext cx="405111" cy="259045"/>
    <xdr:sp macro="" textlink="">
      <xdr:nvSpPr>
        <xdr:cNvPr id="314" name="n_2aveValue【福祉施設】&#10;有形固定資産減価償却率"/>
        <xdr:cNvSpPr txBox="1"/>
      </xdr:nvSpPr>
      <xdr:spPr>
        <a:xfrm>
          <a:off x="2705744" y="1427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26143</xdr:rowOff>
    </xdr:from>
    <xdr:ext cx="405111" cy="259045"/>
    <xdr:sp macro="" textlink="">
      <xdr:nvSpPr>
        <xdr:cNvPr id="315" name="n_3aveValue【福祉施設】&#10;有形固定資産減価償却率"/>
        <xdr:cNvSpPr txBox="1"/>
      </xdr:nvSpPr>
      <xdr:spPr>
        <a:xfrm>
          <a:off x="1816744" y="1425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164935</xdr:rowOff>
    </xdr:from>
    <xdr:ext cx="405111" cy="259045"/>
    <xdr:sp macro="" textlink="">
      <xdr:nvSpPr>
        <xdr:cNvPr id="316" name="n_4aveValue【福祉施設】&#10;有形固定資産減価償却率"/>
        <xdr:cNvSpPr txBox="1"/>
      </xdr:nvSpPr>
      <xdr:spPr>
        <a:xfrm>
          <a:off x="927744" y="1422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58075</xdr:rowOff>
    </xdr:from>
    <xdr:ext cx="405111" cy="259045"/>
    <xdr:sp macro="" textlink="">
      <xdr:nvSpPr>
        <xdr:cNvPr id="317" name="n_1mainValue【福祉施設】&#10;有形固定資産減価償却率"/>
        <xdr:cNvSpPr txBox="1"/>
      </xdr:nvSpPr>
      <xdr:spPr>
        <a:xfrm>
          <a:off x="3582044" y="13774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13988</xdr:rowOff>
    </xdr:from>
    <xdr:ext cx="405111" cy="259045"/>
    <xdr:sp macro="" textlink="">
      <xdr:nvSpPr>
        <xdr:cNvPr id="318" name="n_2mainValue【福祉施設】&#10;有形固定資産減価償却率"/>
        <xdr:cNvSpPr txBox="1"/>
      </xdr:nvSpPr>
      <xdr:spPr>
        <a:xfrm>
          <a:off x="2705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38479</xdr:rowOff>
    </xdr:from>
    <xdr:ext cx="405111" cy="259045"/>
    <xdr:sp macro="" textlink="">
      <xdr:nvSpPr>
        <xdr:cNvPr id="319" name="n_3mainValue【福祉施設】&#10;有形固定資産減価償却率"/>
        <xdr:cNvSpPr txBox="1"/>
      </xdr:nvSpPr>
      <xdr:spPr>
        <a:xfrm>
          <a:off x="1816744" y="1375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2557</xdr:rowOff>
    </xdr:from>
    <xdr:ext cx="405111" cy="259045"/>
    <xdr:sp macro="" textlink="">
      <xdr:nvSpPr>
        <xdr:cNvPr id="320" name="n_4mainValue【福祉施設】&#10;有形固定資産減価償却率"/>
        <xdr:cNvSpPr txBox="1"/>
      </xdr:nvSpPr>
      <xdr:spPr>
        <a:xfrm>
          <a:off x="927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26670</xdr:rowOff>
    </xdr:to>
    <xdr:cxnSp macro="">
      <xdr:nvCxnSpPr>
        <xdr:cNvPr id="342" name="直線コネクタ 341"/>
        <xdr:cNvCxnSpPr/>
      </xdr:nvCxnSpPr>
      <xdr:spPr>
        <a:xfrm flipV="1">
          <a:off x="10476865" y="13274039"/>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3"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4" name="直線コネクタ 343"/>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5" name="【福祉施設】&#10;一人当たり面積最大値テキスト"/>
        <xdr:cNvSpPr txBox="1"/>
      </xdr:nvSpPr>
      <xdr:spPr>
        <a:xfrm>
          <a:off x="10515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6" name="直線コネクタ 345"/>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130319</xdr:rowOff>
    </xdr:from>
    <xdr:ext cx="469744" cy="259045"/>
    <xdr:sp macro="" textlink="">
      <xdr:nvSpPr>
        <xdr:cNvPr id="347" name="【福祉施設】&#10;一人当たり面積平均値テキスト"/>
        <xdr:cNvSpPr txBox="1"/>
      </xdr:nvSpPr>
      <xdr:spPr>
        <a:xfrm>
          <a:off x="10515600" y="14360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151892</xdr:rowOff>
    </xdr:from>
    <xdr:to>
      <xdr:col>55</xdr:col>
      <xdr:colOff>50800</xdr:colOff>
      <xdr:row>84</xdr:row>
      <xdr:rowOff>82042</xdr:rowOff>
    </xdr:to>
    <xdr:sp macro="" textlink="">
      <xdr:nvSpPr>
        <xdr:cNvPr id="348" name="フローチャート: 判断 347"/>
        <xdr:cNvSpPr/>
      </xdr:nvSpPr>
      <xdr:spPr>
        <a:xfrm>
          <a:off x="104267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49" name="フローチャート: 判断 348"/>
        <xdr:cNvSpPr/>
      </xdr:nvSpPr>
      <xdr:spPr>
        <a:xfrm>
          <a:off x="95885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151892</xdr:rowOff>
    </xdr:from>
    <xdr:to>
      <xdr:col>46</xdr:col>
      <xdr:colOff>38100</xdr:colOff>
      <xdr:row>84</xdr:row>
      <xdr:rowOff>82042</xdr:rowOff>
    </xdr:to>
    <xdr:sp macro="" textlink="">
      <xdr:nvSpPr>
        <xdr:cNvPr id="350" name="フローチャート: 判断 349"/>
        <xdr:cNvSpPr/>
      </xdr:nvSpPr>
      <xdr:spPr>
        <a:xfrm>
          <a:off x="8699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170180</xdr:rowOff>
    </xdr:from>
    <xdr:to>
      <xdr:col>41</xdr:col>
      <xdr:colOff>101600</xdr:colOff>
      <xdr:row>84</xdr:row>
      <xdr:rowOff>100330</xdr:rowOff>
    </xdr:to>
    <xdr:sp macro="" textlink="">
      <xdr:nvSpPr>
        <xdr:cNvPr id="351" name="フローチャート: 判断 350"/>
        <xdr:cNvSpPr/>
      </xdr:nvSpPr>
      <xdr:spPr>
        <a:xfrm>
          <a:off x="7810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151892</xdr:rowOff>
    </xdr:from>
    <xdr:to>
      <xdr:col>36</xdr:col>
      <xdr:colOff>165100</xdr:colOff>
      <xdr:row>84</xdr:row>
      <xdr:rowOff>82042</xdr:rowOff>
    </xdr:to>
    <xdr:sp macro="" textlink="">
      <xdr:nvSpPr>
        <xdr:cNvPr id="352" name="フローチャート: 判断 351"/>
        <xdr:cNvSpPr/>
      </xdr:nvSpPr>
      <xdr:spPr>
        <a:xfrm>
          <a:off x="6921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60452</xdr:rowOff>
    </xdr:from>
    <xdr:to>
      <xdr:col>55</xdr:col>
      <xdr:colOff>50800</xdr:colOff>
      <xdr:row>78</xdr:row>
      <xdr:rowOff>162052</xdr:rowOff>
    </xdr:to>
    <xdr:sp macro="" textlink="">
      <xdr:nvSpPr>
        <xdr:cNvPr id="358" name="楕円 357"/>
        <xdr:cNvSpPr/>
      </xdr:nvSpPr>
      <xdr:spPr>
        <a:xfrm>
          <a:off x="10426700" y="1343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83329</xdr:rowOff>
    </xdr:from>
    <xdr:ext cx="469744" cy="259045"/>
    <xdr:sp macro="" textlink="">
      <xdr:nvSpPr>
        <xdr:cNvPr id="359" name="【福祉施設】&#10;一人当たり面積該当値テキスト"/>
        <xdr:cNvSpPr txBox="1"/>
      </xdr:nvSpPr>
      <xdr:spPr>
        <a:xfrm>
          <a:off x="10515600"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94742</xdr:rowOff>
    </xdr:from>
    <xdr:to>
      <xdr:col>50</xdr:col>
      <xdr:colOff>165100</xdr:colOff>
      <xdr:row>79</xdr:row>
      <xdr:rowOff>24892</xdr:rowOff>
    </xdr:to>
    <xdr:sp macro="" textlink="">
      <xdr:nvSpPr>
        <xdr:cNvPr id="360" name="楕円 359"/>
        <xdr:cNvSpPr/>
      </xdr:nvSpPr>
      <xdr:spPr>
        <a:xfrm>
          <a:off x="9588500" y="1346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111252</xdr:rowOff>
    </xdr:from>
    <xdr:to>
      <xdr:col>55</xdr:col>
      <xdr:colOff>0</xdr:colOff>
      <xdr:row>78</xdr:row>
      <xdr:rowOff>145542</xdr:rowOff>
    </xdr:to>
    <xdr:cxnSp macro="">
      <xdr:nvCxnSpPr>
        <xdr:cNvPr id="361" name="直線コネクタ 360"/>
        <xdr:cNvCxnSpPr/>
      </xdr:nvCxnSpPr>
      <xdr:spPr>
        <a:xfrm flipV="1">
          <a:off x="9639300" y="1348435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122174</xdr:rowOff>
    </xdr:from>
    <xdr:to>
      <xdr:col>46</xdr:col>
      <xdr:colOff>38100</xdr:colOff>
      <xdr:row>79</xdr:row>
      <xdr:rowOff>52324</xdr:rowOff>
    </xdr:to>
    <xdr:sp macro="" textlink="">
      <xdr:nvSpPr>
        <xdr:cNvPr id="362" name="楕円 361"/>
        <xdr:cNvSpPr/>
      </xdr:nvSpPr>
      <xdr:spPr>
        <a:xfrm>
          <a:off x="8699500" y="1349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145542</xdr:rowOff>
    </xdr:from>
    <xdr:to>
      <xdr:col>50</xdr:col>
      <xdr:colOff>114300</xdr:colOff>
      <xdr:row>79</xdr:row>
      <xdr:rowOff>1524</xdr:rowOff>
    </xdr:to>
    <xdr:cxnSp macro="">
      <xdr:nvCxnSpPr>
        <xdr:cNvPr id="363" name="直線コネクタ 362"/>
        <xdr:cNvCxnSpPr/>
      </xdr:nvCxnSpPr>
      <xdr:spPr>
        <a:xfrm flipV="1">
          <a:off x="8750300" y="1351864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149606</xdr:rowOff>
    </xdr:from>
    <xdr:to>
      <xdr:col>41</xdr:col>
      <xdr:colOff>101600</xdr:colOff>
      <xdr:row>79</xdr:row>
      <xdr:rowOff>79756</xdr:rowOff>
    </xdr:to>
    <xdr:sp macro="" textlink="">
      <xdr:nvSpPr>
        <xdr:cNvPr id="364" name="楕円 363"/>
        <xdr:cNvSpPr/>
      </xdr:nvSpPr>
      <xdr:spPr>
        <a:xfrm>
          <a:off x="7810500" y="1352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1524</xdr:rowOff>
    </xdr:from>
    <xdr:to>
      <xdr:col>45</xdr:col>
      <xdr:colOff>177800</xdr:colOff>
      <xdr:row>79</xdr:row>
      <xdr:rowOff>28956</xdr:rowOff>
    </xdr:to>
    <xdr:cxnSp macro="">
      <xdr:nvCxnSpPr>
        <xdr:cNvPr id="365" name="直線コネクタ 364"/>
        <xdr:cNvCxnSpPr/>
      </xdr:nvCxnSpPr>
      <xdr:spPr>
        <a:xfrm flipV="1">
          <a:off x="7861300" y="1354607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1015</xdr:rowOff>
    </xdr:from>
    <xdr:to>
      <xdr:col>36</xdr:col>
      <xdr:colOff>165100</xdr:colOff>
      <xdr:row>79</xdr:row>
      <xdr:rowOff>102615</xdr:rowOff>
    </xdr:to>
    <xdr:sp macro="" textlink="">
      <xdr:nvSpPr>
        <xdr:cNvPr id="366" name="楕円 365"/>
        <xdr:cNvSpPr/>
      </xdr:nvSpPr>
      <xdr:spPr>
        <a:xfrm>
          <a:off x="6921500" y="1354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28956</xdr:rowOff>
    </xdr:from>
    <xdr:to>
      <xdr:col>41</xdr:col>
      <xdr:colOff>50800</xdr:colOff>
      <xdr:row>79</xdr:row>
      <xdr:rowOff>51815</xdr:rowOff>
    </xdr:to>
    <xdr:cxnSp macro="">
      <xdr:nvCxnSpPr>
        <xdr:cNvPr id="367" name="直線コネクタ 366"/>
        <xdr:cNvCxnSpPr/>
      </xdr:nvCxnSpPr>
      <xdr:spPr>
        <a:xfrm flipV="1">
          <a:off x="6972300" y="1357350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61740</xdr:rowOff>
    </xdr:from>
    <xdr:ext cx="469744" cy="259045"/>
    <xdr:sp macro="" textlink="">
      <xdr:nvSpPr>
        <xdr:cNvPr id="368" name="n_1aveValue【福祉施設】&#10;一人当たり面積"/>
        <xdr:cNvSpPr txBox="1"/>
      </xdr:nvSpPr>
      <xdr:spPr>
        <a:xfrm>
          <a:off x="9391727" y="1446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73169</xdr:rowOff>
    </xdr:from>
    <xdr:ext cx="469744" cy="259045"/>
    <xdr:sp macro="" textlink="">
      <xdr:nvSpPr>
        <xdr:cNvPr id="369" name="n_2aveValue【福祉施設】&#10;一人当たり面積"/>
        <xdr:cNvSpPr txBox="1"/>
      </xdr:nvSpPr>
      <xdr:spPr>
        <a:xfrm>
          <a:off x="85154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91457</xdr:rowOff>
    </xdr:from>
    <xdr:ext cx="469744" cy="259045"/>
    <xdr:sp macro="" textlink="">
      <xdr:nvSpPr>
        <xdr:cNvPr id="370" name="n_3aveValue【福祉施設】&#10;一人当たり面積"/>
        <xdr:cNvSpPr txBox="1"/>
      </xdr:nvSpPr>
      <xdr:spPr>
        <a:xfrm>
          <a:off x="76264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73169</xdr:rowOff>
    </xdr:from>
    <xdr:ext cx="469744" cy="259045"/>
    <xdr:sp macro="" textlink="">
      <xdr:nvSpPr>
        <xdr:cNvPr id="371" name="n_4aveValue【福祉施設】&#10;一人当たり面積"/>
        <xdr:cNvSpPr txBox="1"/>
      </xdr:nvSpPr>
      <xdr:spPr>
        <a:xfrm>
          <a:off x="67374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41419</xdr:rowOff>
    </xdr:from>
    <xdr:ext cx="469744" cy="259045"/>
    <xdr:sp macro="" textlink="">
      <xdr:nvSpPr>
        <xdr:cNvPr id="372" name="n_1mainValue【福祉施設】&#10;一人当たり面積"/>
        <xdr:cNvSpPr txBox="1"/>
      </xdr:nvSpPr>
      <xdr:spPr>
        <a:xfrm>
          <a:off x="9391727" y="1324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68851</xdr:rowOff>
    </xdr:from>
    <xdr:ext cx="469744" cy="259045"/>
    <xdr:sp macro="" textlink="">
      <xdr:nvSpPr>
        <xdr:cNvPr id="373" name="n_2mainValue【福祉施設】&#10;一人当たり面積"/>
        <xdr:cNvSpPr txBox="1"/>
      </xdr:nvSpPr>
      <xdr:spPr>
        <a:xfrm>
          <a:off x="8515427" y="13270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96283</xdr:rowOff>
    </xdr:from>
    <xdr:ext cx="469744" cy="259045"/>
    <xdr:sp macro="" textlink="">
      <xdr:nvSpPr>
        <xdr:cNvPr id="374" name="n_3mainValue【福祉施設】&#10;一人当たり面積"/>
        <xdr:cNvSpPr txBox="1"/>
      </xdr:nvSpPr>
      <xdr:spPr>
        <a:xfrm>
          <a:off x="7626427" y="1329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119142</xdr:rowOff>
    </xdr:from>
    <xdr:ext cx="469744" cy="259045"/>
    <xdr:sp macro="" textlink="">
      <xdr:nvSpPr>
        <xdr:cNvPr id="375" name="n_4mainValue【福祉施設】&#10;一人当たり面積"/>
        <xdr:cNvSpPr txBox="1"/>
      </xdr:nvSpPr>
      <xdr:spPr>
        <a:xfrm>
          <a:off x="6737427" y="1332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20682</xdr:rowOff>
    </xdr:from>
    <xdr:to>
      <xdr:col>24</xdr:col>
      <xdr:colOff>62865</xdr:colOff>
      <xdr:row>109</xdr:row>
      <xdr:rowOff>35379</xdr:rowOff>
    </xdr:to>
    <xdr:cxnSp macro="">
      <xdr:nvCxnSpPr>
        <xdr:cNvPr id="401" name="直線コネクタ 400"/>
        <xdr:cNvCxnSpPr/>
      </xdr:nvCxnSpPr>
      <xdr:spPr>
        <a:xfrm flipV="1">
          <a:off x="4634865" y="17165682"/>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2"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3" name="直線コネクタ 402"/>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138809</xdr:rowOff>
    </xdr:from>
    <xdr:ext cx="340478" cy="259045"/>
    <xdr:sp macro="" textlink="">
      <xdr:nvSpPr>
        <xdr:cNvPr id="404" name="【市民会館】&#10;有形固定資産減価償却率最大値テキスト"/>
        <xdr:cNvSpPr txBox="1"/>
      </xdr:nvSpPr>
      <xdr:spPr>
        <a:xfrm>
          <a:off x="4673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20682</xdr:rowOff>
    </xdr:from>
    <xdr:to>
      <xdr:col>24</xdr:col>
      <xdr:colOff>152400</xdr:colOff>
      <xdr:row>100</xdr:row>
      <xdr:rowOff>20682</xdr:rowOff>
    </xdr:to>
    <xdr:cxnSp macro="">
      <xdr:nvCxnSpPr>
        <xdr:cNvPr id="405" name="直線コネクタ 404"/>
        <xdr:cNvCxnSpPr/>
      </xdr:nvCxnSpPr>
      <xdr:spPr>
        <a:xfrm>
          <a:off x="4546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59345</xdr:rowOff>
    </xdr:from>
    <xdr:ext cx="405111" cy="259045"/>
    <xdr:sp macro="" textlink="">
      <xdr:nvSpPr>
        <xdr:cNvPr id="406" name="【市民会館】&#10;有形固定資産減価償却率平均値テキスト"/>
        <xdr:cNvSpPr txBox="1"/>
      </xdr:nvSpPr>
      <xdr:spPr>
        <a:xfrm>
          <a:off x="4673600" y="178901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80918</xdr:rowOff>
    </xdr:from>
    <xdr:to>
      <xdr:col>24</xdr:col>
      <xdr:colOff>114300</xdr:colOff>
      <xdr:row>105</xdr:row>
      <xdr:rowOff>11068</xdr:rowOff>
    </xdr:to>
    <xdr:sp macro="" textlink="">
      <xdr:nvSpPr>
        <xdr:cNvPr id="407" name="フローチャート: 判断 406"/>
        <xdr:cNvSpPr/>
      </xdr:nvSpPr>
      <xdr:spPr>
        <a:xfrm>
          <a:off x="45847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90714</xdr:rowOff>
    </xdr:from>
    <xdr:to>
      <xdr:col>20</xdr:col>
      <xdr:colOff>38100</xdr:colOff>
      <xdr:row>105</xdr:row>
      <xdr:rowOff>20864</xdr:rowOff>
    </xdr:to>
    <xdr:sp macro="" textlink="">
      <xdr:nvSpPr>
        <xdr:cNvPr id="408" name="フローチャート: 判断 407"/>
        <xdr:cNvSpPr/>
      </xdr:nvSpPr>
      <xdr:spPr>
        <a:xfrm>
          <a:off x="3746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09" name="フローチャート: 判断 408"/>
        <xdr:cNvSpPr/>
      </xdr:nvSpPr>
      <xdr:spPr>
        <a:xfrm>
          <a:off x="2857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0" name="フローチャート: 判断 409"/>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46627</xdr:rowOff>
    </xdr:from>
    <xdr:to>
      <xdr:col>6</xdr:col>
      <xdr:colOff>38100</xdr:colOff>
      <xdr:row>104</xdr:row>
      <xdr:rowOff>148227</xdr:rowOff>
    </xdr:to>
    <xdr:sp macro="" textlink="">
      <xdr:nvSpPr>
        <xdr:cNvPr id="411" name="フローチャート: 判断 410"/>
        <xdr:cNvSpPr/>
      </xdr:nvSpPr>
      <xdr:spPr>
        <a:xfrm>
          <a:off x="1079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141332</xdr:rowOff>
    </xdr:from>
    <xdr:to>
      <xdr:col>24</xdr:col>
      <xdr:colOff>114300</xdr:colOff>
      <xdr:row>104</xdr:row>
      <xdr:rowOff>71482</xdr:rowOff>
    </xdr:to>
    <xdr:sp macro="" textlink="">
      <xdr:nvSpPr>
        <xdr:cNvPr id="417" name="楕円 416"/>
        <xdr:cNvSpPr/>
      </xdr:nvSpPr>
      <xdr:spPr>
        <a:xfrm>
          <a:off x="4584700" y="1780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164209</xdr:rowOff>
    </xdr:from>
    <xdr:ext cx="405111" cy="259045"/>
    <xdr:sp macro="" textlink="">
      <xdr:nvSpPr>
        <xdr:cNvPr id="418" name="【市民会館】&#10;有形固定資産減価償却率該当値テキスト"/>
        <xdr:cNvSpPr txBox="1"/>
      </xdr:nvSpPr>
      <xdr:spPr>
        <a:xfrm>
          <a:off x="4673600" y="17652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133169</xdr:rowOff>
    </xdr:from>
    <xdr:to>
      <xdr:col>20</xdr:col>
      <xdr:colOff>38100</xdr:colOff>
      <xdr:row>104</xdr:row>
      <xdr:rowOff>63319</xdr:rowOff>
    </xdr:to>
    <xdr:sp macro="" textlink="">
      <xdr:nvSpPr>
        <xdr:cNvPr id="419" name="楕円 418"/>
        <xdr:cNvSpPr/>
      </xdr:nvSpPr>
      <xdr:spPr>
        <a:xfrm>
          <a:off x="3746500" y="1779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12519</xdr:rowOff>
    </xdr:from>
    <xdr:to>
      <xdr:col>24</xdr:col>
      <xdr:colOff>63500</xdr:colOff>
      <xdr:row>104</xdr:row>
      <xdr:rowOff>20682</xdr:rowOff>
    </xdr:to>
    <xdr:cxnSp macro="">
      <xdr:nvCxnSpPr>
        <xdr:cNvPr id="420" name="直線コネクタ 419"/>
        <xdr:cNvCxnSpPr/>
      </xdr:nvCxnSpPr>
      <xdr:spPr>
        <a:xfrm>
          <a:off x="3797300" y="17843319"/>
          <a:ext cx="8382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113574</xdr:rowOff>
    </xdr:from>
    <xdr:to>
      <xdr:col>15</xdr:col>
      <xdr:colOff>101600</xdr:colOff>
      <xdr:row>104</xdr:row>
      <xdr:rowOff>43724</xdr:rowOff>
    </xdr:to>
    <xdr:sp macro="" textlink="">
      <xdr:nvSpPr>
        <xdr:cNvPr id="421" name="楕円 420"/>
        <xdr:cNvSpPr/>
      </xdr:nvSpPr>
      <xdr:spPr>
        <a:xfrm>
          <a:off x="2857500" y="1777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164374</xdr:rowOff>
    </xdr:from>
    <xdr:to>
      <xdr:col>19</xdr:col>
      <xdr:colOff>177800</xdr:colOff>
      <xdr:row>104</xdr:row>
      <xdr:rowOff>12519</xdr:rowOff>
    </xdr:to>
    <xdr:cxnSp macro="">
      <xdr:nvCxnSpPr>
        <xdr:cNvPr id="422" name="直線コネクタ 421"/>
        <xdr:cNvCxnSpPr/>
      </xdr:nvCxnSpPr>
      <xdr:spPr>
        <a:xfrm>
          <a:off x="2908300" y="17823724"/>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85816</xdr:rowOff>
    </xdr:from>
    <xdr:to>
      <xdr:col>10</xdr:col>
      <xdr:colOff>165100</xdr:colOff>
      <xdr:row>104</xdr:row>
      <xdr:rowOff>15966</xdr:rowOff>
    </xdr:to>
    <xdr:sp macro="" textlink="">
      <xdr:nvSpPr>
        <xdr:cNvPr id="423" name="楕円 422"/>
        <xdr:cNvSpPr/>
      </xdr:nvSpPr>
      <xdr:spPr>
        <a:xfrm>
          <a:off x="1968500" y="1774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136616</xdr:rowOff>
    </xdr:from>
    <xdr:to>
      <xdr:col>15</xdr:col>
      <xdr:colOff>50800</xdr:colOff>
      <xdr:row>103</xdr:row>
      <xdr:rowOff>164374</xdr:rowOff>
    </xdr:to>
    <xdr:cxnSp macro="">
      <xdr:nvCxnSpPr>
        <xdr:cNvPr id="424" name="直線コネクタ 423"/>
        <xdr:cNvCxnSpPr/>
      </xdr:nvCxnSpPr>
      <xdr:spPr>
        <a:xfrm>
          <a:off x="2019300" y="1779596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59689</xdr:rowOff>
    </xdr:from>
    <xdr:to>
      <xdr:col>6</xdr:col>
      <xdr:colOff>38100</xdr:colOff>
      <xdr:row>103</xdr:row>
      <xdr:rowOff>161289</xdr:rowOff>
    </xdr:to>
    <xdr:sp macro="" textlink="">
      <xdr:nvSpPr>
        <xdr:cNvPr id="425" name="楕円 424"/>
        <xdr:cNvSpPr/>
      </xdr:nvSpPr>
      <xdr:spPr>
        <a:xfrm>
          <a:off x="1079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110489</xdr:rowOff>
    </xdr:from>
    <xdr:to>
      <xdr:col>10</xdr:col>
      <xdr:colOff>114300</xdr:colOff>
      <xdr:row>103</xdr:row>
      <xdr:rowOff>136616</xdr:rowOff>
    </xdr:to>
    <xdr:cxnSp macro="">
      <xdr:nvCxnSpPr>
        <xdr:cNvPr id="426" name="直線コネクタ 425"/>
        <xdr:cNvCxnSpPr/>
      </xdr:nvCxnSpPr>
      <xdr:spPr>
        <a:xfrm>
          <a:off x="1130300" y="17769839"/>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11991</xdr:rowOff>
    </xdr:from>
    <xdr:ext cx="405111" cy="259045"/>
    <xdr:sp macro="" textlink="">
      <xdr:nvSpPr>
        <xdr:cNvPr id="427" name="n_1aveValue【市民会館】&#10;有形固定資産減価償却率"/>
        <xdr:cNvSpPr txBox="1"/>
      </xdr:nvSpPr>
      <xdr:spPr>
        <a:xfrm>
          <a:off x="35820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170378</xdr:rowOff>
    </xdr:from>
    <xdr:ext cx="405111" cy="259045"/>
    <xdr:sp macro="" textlink="">
      <xdr:nvSpPr>
        <xdr:cNvPr id="428" name="n_2aveValue【市民会館】&#10;有形固定資産減価償却率"/>
        <xdr:cNvSpPr txBox="1"/>
      </xdr:nvSpPr>
      <xdr:spPr>
        <a:xfrm>
          <a:off x="2705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140988</xdr:rowOff>
    </xdr:from>
    <xdr:ext cx="405111" cy="259045"/>
    <xdr:sp macro="" textlink="">
      <xdr:nvSpPr>
        <xdr:cNvPr id="429" name="n_3aveValue【市民会館】&#10;有形固定資産減価償却率"/>
        <xdr:cNvSpPr txBox="1"/>
      </xdr:nvSpPr>
      <xdr:spPr>
        <a:xfrm>
          <a:off x="1816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139354</xdr:rowOff>
    </xdr:from>
    <xdr:ext cx="405111" cy="259045"/>
    <xdr:sp macro="" textlink="">
      <xdr:nvSpPr>
        <xdr:cNvPr id="430" name="n_4aveValue【市民会館】&#10;有形固定資産減価償却率"/>
        <xdr:cNvSpPr txBox="1"/>
      </xdr:nvSpPr>
      <xdr:spPr>
        <a:xfrm>
          <a:off x="927744" y="1797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79846</xdr:rowOff>
    </xdr:from>
    <xdr:ext cx="405111" cy="259045"/>
    <xdr:sp macro="" textlink="">
      <xdr:nvSpPr>
        <xdr:cNvPr id="431" name="n_1mainValue【市民会館】&#10;有形固定資産減価償却率"/>
        <xdr:cNvSpPr txBox="1"/>
      </xdr:nvSpPr>
      <xdr:spPr>
        <a:xfrm>
          <a:off x="3582044" y="1756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60251</xdr:rowOff>
    </xdr:from>
    <xdr:ext cx="405111" cy="259045"/>
    <xdr:sp macro="" textlink="">
      <xdr:nvSpPr>
        <xdr:cNvPr id="432" name="n_2mainValue【市民会館】&#10;有形固定資産減価償却率"/>
        <xdr:cNvSpPr txBox="1"/>
      </xdr:nvSpPr>
      <xdr:spPr>
        <a:xfrm>
          <a:off x="2705744" y="1754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32493</xdr:rowOff>
    </xdr:from>
    <xdr:ext cx="405111" cy="259045"/>
    <xdr:sp macro="" textlink="">
      <xdr:nvSpPr>
        <xdr:cNvPr id="433" name="n_3mainValue【市民会館】&#10;有形固定資産減価償却率"/>
        <xdr:cNvSpPr txBox="1"/>
      </xdr:nvSpPr>
      <xdr:spPr>
        <a:xfrm>
          <a:off x="1816744" y="1752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6366</xdr:rowOff>
    </xdr:from>
    <xdr:ext cx="405111" cy="259045"/>
    <xdr:sp macro="" textlink="">
      <xdr:nvSpPr>
        <xdr:cNvPr id="434" name="n_4mainValue【市民会館】&#10;有形固定資産減価償却率"/>
        <xdr:cNvSpPr txBox="1"/>
      </xdr:nvSpPr>
      <xdr:spPr>
        <a:xfrm>
          <a:off x="927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91439</xdr:rowOff>
    </xdr:from>
    <xdr:to>
      <xdr:col>54</xdr:col>
      <xdr:colOff>189865</xdr:colOff>
      <xdr:row>108</xdr:row>
      <xdr:rowOff>129539</xdr:rowOff>
    </xdr:to>
    <xdr:cxnSp macro="">
      <xdr:nvCxnSpPr>
        <xdr:cNvPr id="458" name="直線コネクタ 457"/>
        <xdr:cNvCxnSpPr/>
      </xdr:nvCxnSpPr>
      <xdr:spPr>
        <a:xfrm flipV="1">
          <a:off x="10476865" y="17064989"/>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9" name="【市民会館】&#10;一人当たり面積最小値テキスト"/>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60" name="直線コネクタ 459"/>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38116</xdr:rowOff>
    </xdr:from>
    <xdr:ext cx="469744" cy="259045"/>
    <xdr:sp macro="" textlink="">
      <xdr:nvSpPr>
        <xdr:cNvPr id="461" name="【市民会館】&#10;一人当たり面積最大値テキスト"/>
        <xdr:cNvSpPr txBox="1"/>
      </xdr:nvSpPr>
      <xdr:spPr>
        <a:xfrm>
          <a:off x="10515600" y="168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91439</xdr:rowOff>
    </xdr:from>
    <xdr:to>
      <xdr:col>55</xdr:col>
      <xdr:colOff>88900</xdr:colOff>
      <xdr:row>99</xdr:row>
      <xdr:rowOff>91439</xdr:rowOff>
    </xdr:to>
    <xdr:cxnSp macro="">
      <xdr:nvCxnSpPr>
        <xdr:cNvPr id="462" name="直線コネクタ 461"/>
        <xdr:cNvCxnSpPr/>
      </xdr:nvCxnSpPr>
      <xdr:spPr>
        <a:xfrm>
          <a:off x="10388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38116</xdr:rowOff>
    </xdr:from>
    <xdr:ext cx="469744" cy="259045"/>
    <xdr:sp macro="" textlink="">
      <xdr:nvSpPr>
        <xdr:cNvPr id="463" name="【市民会館】&#10;一人当たり面積平均値テキスト"/>
        <xdr:cNvSpPr txBox="1"/>
      </xdr:nvSpPr>
      <xdr:spPr>
        <a:xfrm>
          <a:off x="10515600" y="18211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4" name="フローチャート: 判断 463"/>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63500</xdr:rowOff>
    </xdr:from>
    <xdr:to>
      <xdr:col>50</xdr:col>
      <xdr:colOff>165100</xdr:colOff>
      <xdr:row>106</xdr:row>
      <xdr:rowOff>165100</xdr:rowOff>
    </xdr:to>
    <xdr:sp macro="" textlink="">
      <xdr:nvSpPr>
        <xdr:cNvPr id="465" name="フローチャート: 判断 464"/>
        <xdr:cNvSpPr/>
      </xdr:nvSpPr>
      <xdr:spPr>
        <a:xfrm>
          <a:off x="9588500" y="1823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466" name="フローチャート: 判断 465"/>
        <xdr:cNvSpPr/>
      </xdr:nvSpPr>
      <xdr:spPr>
        <a:xfrm>
          <a:off x="8699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73025</xdr:rowOff>
    </xdr:from>
    <xdr:to>
      <xdr:col>41</xdr:col>
      <xdr:colOff>101600</xdr:colOff>
      <xdr:row>107</xdr:row>
      <xdr:rowOff>3175</xdr:rowOff>
    </xdr:to>
    <xdr:sp macro="" textlink="">
      <xdr:nvSpPr>
        <xdr:cNvPr id="467" name="フローチャート: 判断 466"/>
        <xdr:cNvSpPr/>
      </xdr:nvSpPr>
      <xdr:spPr>
        <a:xfrm>
          <a:off x="7810500" y="1824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90170</xdr:rowOff>
    </xdr:from>
    <xdr:to>
      <xdr:col>36</xdr:col>
      <xdr:colOff>165100</xdr:colOff>
      <xdr:row>107</xdr:row>
      <xdr:rowOff>20320</xdr:rowOff>
    </xdr:to>
    <xdr:sp macro="" textlink="">
      <xdr:nvSpPr>
        <xdr:cNvPr id="468" name="フローチャート: 判断 467"/>
        <xdr:cNvSpPr/>
      </xdr:nvSpPr>
      <xdr:spPr>
        <a:xfrm>
          <a:off x="6921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116839</xdr:rowOff>
    </xdr:from>
    <xdr:to>
      <xdr:col>55</xdr:col>
      <xdr:colOff>50800</xdr:colOff>
      <xdr:row>104</xdr:row>
      <xdr:rowOff>46989</xdr:rowOff>
    </xdr:to>
    <xdr:sp macro="" textlink="">
      <xdr:nvSpPr>
        <xdr:cNvPr id="474" name="楕円 473"/>
        <xdr:cNvSpPr/>
      </xdr:nvSpPr>
      <xdr:spPr>
        <a:xfrm>
          <a:off x="104267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139716</xdr:rowOff>
    </xdr:from>
    <xdr:ext cx="469744" cy="259045"/>
    <xdr:sp macro="" textlink="">
      <xdr:nvSpPr>
        <xdr:cNvPr id="475" name="【市民会館】&#10;一人当たり面積該当値テキスト"/>
        <xdr:cNvSpPr txBox="1"/>
      </xdr:nvSpPr>
      <xdr:spPr>
        <a:xfrm>
          <a:off x="10515600" y="17627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139700</xdr:rowOff>
    </xdr:from>
    <xdr:to>
      <xdr:col>50</xdr:col>
      <xdr:colOff>165100</xdr:colOff>
      <xdr:row>104</xdr:row>
      <xdr:rowOff>69850</xdr:rowOff>
    </xdr:to>
    <xdr:sp macro="" textlink="">
      <xdr:nvSpPr>
        <xdr:cNvPr id="476" name="楕円 475"/>
        <xdr:cNvSpPr/>
      </xdr:nvSpPr>
      <xdr:spPr>
        <a:xfrm>
          <a:off x="9588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167639</xdr:rowOff>
    </xdr:from>
    <xdr:to>
      <xdr:col>55</xdr:col>
      <xdr:colOff>0</xdr:colOff>
      <xdr:row>104</xdr:row>
      <xdr:rowOff>19050</xdr:rowOff>
    </xdr:to>
    <xdr:cxnSp macro="">
      <xdr:nvCxnSpPr>
        <xdr:cNvPr id="477" name="直線コネクタ 476"/>
        <xdr:cNvCxnSpPr/>
      </xdr:nvCxnSpPr>
      <xdr:spPr>
        <a:xfrm flipV="1">
          <a:off x="9639300" y="17826989"/>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156845</xdr:rowOff>
    </xdr:from>
    <xdr:to>
      <xdr:col>46</xdr:col>
      <xdr:colOff>38100</xdr:colOff>
      <xdr:row>104</xdr:row>
      <xdr:rowOff>86995</xdr:rowOff>
    </xdr:to>
    <xdr:sp macro="" textlink="">
      <xdr:nvSpPr>
        <xdr:cNvPr id="478" name="楕円 477"/>
        <xdr:cNvSpPr/>
      </xdr:nvSpPr>
      <xdr:spPr>
        <a:xfrm>
          <a:off x="8699500" y="17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19050</xdr:rowOff>
    </xdr:from>
    <xdr:to>
      <xdr:col>50</xdr:col>
      <xdr:colOff>114300</xdr:colOff>
      <xdr:row>104</xdr:row>
      <xdr:rowOff>36195</xdr:rowOff>
    </xdr:to>
    <xdr:cxnSp macro="">
      <xdr:nvCxnSpPr>
        <xdr:cNvPr id="479" name="直線コネクタ 478"/>
        <xdr:cNvCxnSpPr/>
      </xdr:nvCxnSpPr>
      <xdr:spPr>
        <a:xfrm flipV="1">
          <a:off x="8750300" y="178498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2539</xdr:rowOff>
    </xdr:from>
    <xdr:to>
      <xdr:col>41</xdr:col>
      <xdr:colOff>101600</xdr:colOff>
      <xdr:row>104</xdr:row>
      <xdr:rowOff>104139</xdr:rowOff>
    </xdr:to>
    <xdr:sp macro="" textlink="">
      <xdr:nvSpPr>
        <xdr:cNvPr id="480" name="楕円 479"/>
        <xdr:cNvSpPr/>
      </xdr:nvSpPr>
      <xdr:spPr>
        <a:xfrm>
          <a:off x="7810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36195</xdr:rowOff>
    </xdr:from>
    <xdr:to>
      <xdr:col>45</xdr:col>
      <xdr:colOff>177800</xdr:colOff>
      <xdr:row>104</xdr:row>
      <xdr:rowOff>53339</xdr:rowOff>
    </xdr:to>
    <xdr:cxnSp macro="">
      <xdr:nvCxnSpPr>
        <xdr:cNvPr id="481" name="直線コネクタ 480"/>
        <xdr:cNvCxnSpPr/>
      </xdr:nvCxnSpPr>
      <xdr:spPr>
        <a:xfrm flipV="1">
          <a:off x="7861300" y="17866995"/>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17780</xdr:rowOff>
    </xdr:from>
    <xdr:to>
      <xdr:col>36</xdr:col>
      <xdr:colOff>165100</xdr:colOff>
      <xdr:row>104</xdr:row>
      <xdr:rowOff>119380</xdr:rowOff>
    </xdr:to>
    <xdr:sp macro="" textlink="">
      <xdr:nvSpPr>
        <xdr:cNvPr id="482" name="楕円 481"/>
        <xdr:cNvSpPr/>
      </xdr:nvSpPr>
      <xdr:spPr>
        <a:xfrm>
          <a:off x="6921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53339</xdr:rowOff>
    </xdr:from>
    <xdr:to>
      <xdr:col>41</xdr:col>
      <xdr:colOff>50800</xdr:colOff>
      <xdr:row>104</xdr:row>
      <xdr:rowOff>68580</xdr:rowOff>
    </xdr:to>
    <xdr:cxnSp macro="">
      <xdr:nvCxnSpPr>
        <xdr:cNvPr id="483" name="直線コネクタ 482"/>
        <xdr:cNvCxnSpPr/>
      </xdr:nvCxnSpPr>
      <xdr:spPr>
        <a:xfrm flipV="1">
          <a:off x="6972300" y="178841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156227</xdr:rowOff>
    </xdr:from>
    <xdr:ext cx="469744" cy="259045"/>
    <xdr:sp macro="" textlink="">
      <xdr:nvSpPr>
        <xdr:cNvPr id="484" name="n_1aveValue【市民会館】&#10;一人当たり面積"/>
        <xdr:cNvSpPr txBox="1"/>
      </xdr:nvSpPr>
      <xdr:spPr>
        <a:xfrm>
          <a:off x="9391727" y="183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161941</xdr:rowOff>
    </xdr:from>
    <xdr:ext cx="469744" cy="259045"/>
    <xdr:sp macro="" textlink="">
      <xdr:nvSpPr>
        <xdr:cNvPr id="485" name="n_2aveValue【市民会館】&#10;一人当たり面積"/>
        <xdr:cNvSpPr txBox="1"/>
      </xdr:nvSpPr>
      <xdr:spPr>
        <a:xfrm>
          <a:off x="85154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165752</xdr:rowOff>
    </xdr:from>
    <xdr:ext cx="469744" cy="259045"/>
    <xdr:sp macro="" textlink="">
      <xdr:nvSpPr>
        <xdr:cNvPr id="486" name="n_3aveValue【市民会館】&#10;一人当たり面積"/>
        <xdr:cNvSpPr txBox="1"/>
      </xdr:nvSpPr>
      <xdr:spPr>
        <a:xfrm>
          <a:off x="7626427" y="1833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11447</xdr:rowOff>
    </xdr:from>
    <xdr:ext cx="469744" cy="259045"/>
    <xdr:sp macro="" textlink="">
      <xdr:nvSpPr>
        <xdr:cNvPr id="487" name="n_4aveValue【市民会館】&#10;一人当たり面積"/>
        <xdr:cNvSpPr txBox="1"/>
      </xdr:nvSpPr>
      <xdr:spPr>
        <a:xfrm>
          <a:off x="6737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86377</xdr:rowOff>
    </xdr:from>
    <xdr:ext cx="469744" cy="259045"/>
    <xdr:sp macro="" textlink="">
      <xdr:nvSpPr>
        <xdr:cNvPr id="488" name="n_1mainValue【市民会館】&#10;一人当たり面積"/>
        <xdr:cNvSpPr txBox="1"/>
      </xdr:nvSpPr>
      <xdr:spPr>
        <a:xfrm>
          <a:off x="9391727" y="1757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103522</xdr:rowOff>
    </xdr:from>
    <xdr:ext cx="469744" cy="259045"/>
    <xdr:sp macro="" textlink="">
      <xdr:nvSpPr>
        <xdr:cNvPr id="489" name="n_2mainValue【市民会館】&#10;一人当たり面積"/>
        <xdr:cNvSpPr txBox="1"/>
      </xdr:nvSpPr>
      <xdr:spPr>
        <a:xfrm>
          <a:off x="8515427" y="1759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120666</xdr:rowOff>
    </xdr:from>
    <xdr:ext cx="469744" cy="259045"/>
    <xdr:sp macro="" textlink="">
      <xdr:nvSpPr>
        <xdr:cNvPr id="490" name="n_3mainValue【市民会館】&#10;一人当たり面積"/>
        <xdr:cNvSpPr txBox="1"/>
      </xdr:nvSpPr>
      <xdr:spPr>
        <a:xfrm>
          <a:off x="7626427" y="1760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135907</xdr:rowOff>
    </xdr:from>
    <xdr:ext cx="469744" cy="259045"/>
    <xdr:sp macro="" textlink="">
      <xdr:nvSpPr>
        <xdr:cNvPr id="491" name="n_4mainValue【市民会館】&#10;一人当たり面積"/>
        <xdr:cNvSpPr txBox="1"/>
      </xdr:nvSpPr>
      <xdr:spPr>
        <a:xfrm>
          <a:off x="6737427" y="1762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13335</xdr:rowOff>
    </xdr:to>
    <xdr:cxnSp macro="">
      <xdr:nvCxnSpPr>
        <xdr:cNvPr id="516" name="直線コネクタ 515"/>
        <xdr:cNvCxnSpPr/>
      </xdr:nvCxnSpPr>
      <xdr:spPr>
        <a:xfrm flipV="1">
          <a:off x="16318864" y="5688330"/>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17162</xdr:rowOff>
    </xdr:from>
    <xdr:ext cx="405111" cy="259045"/>
    <xdr:sp macro="" textlink="">
      <xdr:nvSpPr>
        <xdr:cNvPr id="517" name="【一般廃棄物処理施設】&#10;有形固定資産減価償却率最小値テキスト"/>
        <xdr:cNvSpPr txBox="1"/>
      </xdr:nvSpPr>
      <xdr:spPr>
        <a:xfrm>
          <a:off x="16357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13335</xdr:rowOff>
    </xdr:from>
    <xdr:to>
      <xdr:col>86</xdr:col>
      <xdr:colOff>25400</xdr:colOff>
      <xdr:row>42</xdr:row>
      <xdr:rowOff>13335</xdr:rowOff>
    </xdr:to>
    <xdr:cxnSp macro="">
      <xdr:nvCxnSpPr>
        <xdr:cNvPr id="518" name="直線コネクタ 517"/>
        <xdr:cNvCxnSpPr/>
      </xdr:nvCxnSpPr>
      <xdr:spPr>
        <a:xfrm>
          <a:off x="16230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519" name="【一般廃棄物処理施設】&#10;有形固定資産減価償却率最大値テキスト"/>
        <xdr:cNvSpPr txBox="1"/>
      </xdr:nvSpPr>
      <xdr:spPr>
        <a:xfrm>
          <a:off x="16357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520" name="直線コネクタ 519"/>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118762</xdr:rowOff>
    </xdr:from>
    <xdr:ext cx="405111" cy="259045"/>
    <xdr:sp macro="" textlink="">
      <xdr:nvSpPr>
        <xdr:cNvPr id="521" name="【一般廃棄物処理施設】&#10;有形固定資産減価償却率平均値テキスト"/>
        <xdr:cNvSpPr txBox="1"/>
      </xdr:nvSpPr>
      <xdr:spPr>
        <a:xfrm>
          <a:off x="16357600" y="6290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95885</xdr:rowOff>
    </xdr:from>
    <xdr:to>
      <xdr:col>85</xdr:col>
      <xdr:colOff>177800</xdr:colOff>
      <xdr:row>38</xdr:row>
      <xdr:rowOff>26035</xdr:rowOff>
    </xdr:to>
    <xdr:sp macro="" textlink="">
      <xdr:nvSpPr>
        <xdr:cNvPr id="522" name="フローチャート: 判断 521"/>
        <xdr:cNvSpPr/>
      </xdr:nvSpPr>
      <xdr:spPr>
        <a:xfrm>
          <a:off x="162687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95885</xdr:rowOff>
    </xdr:from>
    <xdr:to>
      <xdr:col>81</xdr:col>
      <xdr:colOff>101600</xdr:colOff>
      <xdr:row>38</xdr:row>
      <xdr:rowOff>26035</xdr:rowOff>
    </xdr:to>
    <xdr:sp macro="" textlink="">
      <xdr:nvSpPr>
        <xdr:cNvPr id="523" name="フローチャート: 判断 522"/>
        <xdr:cNvSpPr/>
      </xdr:nvSpPr>
      <xdr:spPr>
        <a:xfrm>
          <a:off x="154305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80645</xdr:rowOff>
    </xdr:from>
    <xdr:to>
      <xdr:col>76</xdr:col>
      <xdr:colOff>165100</xdr:colOff>
      <xdr:row>38</xdr:row>
      <xdr:rowOff>10795</xdr:rowOff>
    </xdr:to>
    <xdr:sp macro="" textlink="">
      <xdr:nvSpPr>
        <xdr:cNvPr id="524" name="フローチャート: 判断 523"/>
        <xdr:cNvSpPr/>
      </xdr:nvSpPr>
      <xdr:spPr>
        <a:xfrm>
          <a:off x="14541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5" name="フローチャート: 判断 524"/>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526" name="フローチャート: 判断 525"/>
        <xdr:cNvSpPr/>
      </xdr:nvSpPr>
      <xdr:spPr>
        <a:xfrm>
          <a:off x="12763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101600</xdr:rowOff>
    </xdr:from>
    <xdr:to>
      <xdr:col>85</xdr:col>
      <xdr:colOff>177800</xdr:colOff>
      <xdr:row>40</xdr:row>
      <xdr:rowOff>31750</xdr:rowOff>
    </xdr:to>
    <xdr:sp macro="" textlink="">
      <xdr:nvSpPr>
        <xdr:cNvPr id="532" name="楕円 531"/>
        <xdr:cNvSpPr/>
      </xdr:nvSpPr>
      <xdr:spPr>
        <a:xfrm>
          <a:off x="16268700" y="678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80027</xdr:rowOff>
    </xdr:from>
    <xdr:ext cx="405111" cy="259045"/>
    <xdr:sp macro="" textlink="">
      <xdr:nvSpPr>
        <xdr:cNvPr id="533" name="【一般廃棄物処理施設】&#10;有形固定資産減価償却率該当値テキスト"/>
        <xdr:cNvSpPr txBox="1"/>
      </xdr:nvSpPr>
      <xdr:spPr>
        <a:xfrm>
          <a:off x="16357600" y="676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46355</xdr:rowOff>
    </xdr:from>
    <xdr:to>
      <xdr:col>81</xdr:col>
      <xdr:colOff>101600</xdr:colOff>
      <xdr:row>39</xdr:row>
      <xdr:rowOff>147955</xdr:rowOff>
    </xdr:to>
    <xdr:sp macro="" textlink="">
      <xdr:nvSpPr>
        <xdr:cNvPr id="534" name="楕円 533"/>
        <xdr:cNvSpPr/>
      </xdr:nvSpPr>
      <xdr:spPr>
        <a:xfrm>
          <a:off x="15430500" y="673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97155</xdr:rowOff>
    </xdr:from>
    <xdr:to>
      <xdr:col>85</xdr:col>
      <xdr:colOff>127000</xdr:colOff>
      <xdr:row>39</xdr:row>
      <xdr:rowOff>152400</xdr:rowOff>
    </xdr:to>
    <xdr:cxnSp macro="">
      <xdr:nvCxnSpPr>
        <xdr:cNvPr id="535" name="直線コネクタ 534"/>
        <xdr:cNvCxnSpPr/>
      </xdr:nvCxnSpPr>
      <xdr:spPr>
        <a:xfrm>
          <a:off x="15481300" y="6783705"/>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162560</xdr:rowOff>
    </xdr:from>
    <xdr:to>
      <xdr:col>76</xdr:col>
      <xdr:colOff>165100</xdr:colOff>
      <xdr:row>39</xdr:row>
      <xdr:rowOff>92710</xdr:rowOff>
    </xdr:to>
    <xdr:sp macro="" textlink="">
      <xdr:nvSpPr>
        <xdr:cNvPr id="536" name="楕円 535"/>
        <xdr:cNvSpPr/>
      </xdr:nvSpPr>
      <xdr:spPr>
        <a:xfrm>
          <a:off x="14541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41910</xdr:rowOff>
    </xdr:from>
    <xdr:to>
      <xdr:col>81</xdr:col>
      <xdr:colOff>50800</xdr:colOff>
      <xdr:row>39</xdr:row>
      <xdr:rowOff>97155</xdr:rowOff>
    </xdr:to>
    <xdr:cxnSp macro="">
      <xdr:nvCxnSpPr>
        <xdr:cNvPr id="537" name="直線コネクタ 536"/>
        <xdr:cNvCxnSpPr/>
      </xdr:nvCxnSpPr>
      <xdr:spPr>
        <a:xfrm>
          <a:off x="14592300" y="672846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128270</xdr:rowOff>
    </xdr:from>
    <xdr:to>
      <xdr:col>72</xdr:col>
      <xdr:colOff>38100</xdr:colOff>
      <xdr:row>39</xdr:row>
      <xdr:rowOff>58420</xdr:rowOff>
    </xdr:to>
    <xdr:sp macro="" textlink="">
      <xdr:nvSpPr>
        <xdr:cNvPr id="538" name="楕円 537"/>
        <xdr:cNvSpPr/>
      </xdr:nvSpPr>
      <xdr:spPr>
        <a:xfrm>
          <a:off x="13652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7620</xdr:rowOff>
    </xdr:from>
    <xdr:to>
      <xdr:col>76</xdr:col>
      <xdr:colOff>114300</xdr:colOff>
      <xdr:row>39</xdr:row>
      <xdr:rowOff>41910</xdr:rowOff>
    </xdr:to>
    <xdr:cxnSp macro="">
      <xdr:nvCxnSpPr>
        <xdr:cNvPr id="539" name="直線コネクタ 538"/>
        <xdr:cNvCxnSpPr/>
      </xdr:nvCxnSpPr>
      <xdr:spPr>
        <a:xfrm>
          <a:off x="13703300" y="669417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78740</xdr:rowOff>
    </xdr:from>
    <xdr:to>
      <xdr:col>67</xdr:col>
      <xdr:colOff>101600</xdr:colOff>
      <xdr:row>39</xdr:row>
      <xdr:rowOff>8890</xdr:rowOff>
    </xdr:to>
    <xdr:sp macro="" textlink="">
      <xdr:nvSpPr>
        <xdr:cNvPr id="540" name="楕円 539"/>
        <xdr:cNvSpPr/>
      </xdr:nvSpPr>
      <xdr:spPr>
        <a:xfrm>
          <a:off x="127635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129540</xdr:rowOff>
    </xdr:from>
    <xdr:to>
      <xdr:col>71</xdr:col>
      <xdr:colOff>177800</xdr:colOff>
      <xdr:row>39</xdr:row>
      <xdr:rowOff>7620</xdr:rowOff>
    </xdr:to>
    <xdr:cxnSp macro="">
      <xdr:nvCxnSpPr>
        <xdr:cNvPr id="541" name="直線コネクタ 540"/>
        <xdr:cNvCxnSpPr/>
      </xdr:nvCxnSpPr>
      <xdr:spPr>
        <a:xfrm>
          <a:off x="12814300" y="66446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42562</xdr:rowOff>
    </xdr:from>
    <xdr:ext cx="405111" cy="259045"/>
    <xdr:sp macro="" textlink="">
      <xdr:nvSpPr>
        <xdr:cNvPr id="542" name="n_1aveValue【一般廃棄物処理施設】&#10;有形固定資産減価償却率"/>
        <xdr:cNvSpPr txBox="1"/>
      </xdr:nvSpPr>
      <xdr:spPr>
        <a:xfrm>
          <a:off x="15266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27322</xdr:rowOff>
    </xdr:from>
    <xdr:ext cx="405111" cy="259045"/>
    <xdr:sp macro="" textlink="">
      <xdr:nvSpPr>
        <xdr:cNvPr id="543" name="n_2aveValue【一般廃棄物処理施設】&#10;有形固定資産減価償却率"/>
        <xdr:cNvSpPr txBox="1"/>
      </xdr:nvSpPr>
      <xdr:spPr>
        <a:xfrm>
          <a:off x="14389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4" name="n_3aveValue【一般廃棄物処理施設】&#10;有形固定資産減価償却率"/>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545" name="n_4aveValue【一般廃棄物処理施設】&#10;有形固定資産減価償却率"/>
        <xdr:cNvSpPr txBox="1"/>
      </xdr:nvSpPr>
      <xdr:spPr>
        <a:xfrm>
          <a:off x="12611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139082</xdr:rowOff>
    </xdr:from>
    <xdr:ext cx="405111" cy="259045"/>
    <xdr:sp macro="" textlink="">
      <xdr:nvSpPr>
        <xdr:cNvPr id="546" name="n_1mainValue【一般廃棄物処理施設】&#10;有形固定資産減価償却率"/>
        <xdr:cNvSpPr txBox="1"/>
      </xdr:nvSpPr>
      <xdr:spPr>
        <a:xfrm>
          <a:off x="15266044" y="682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83837</xdr:rowOff>
    </xdr:from>
    <xdr:ext cx="405111" cy="259045"/>
    <xdr:sp macro="" textlink="">
      <xdr:nvSpPr>
        <xdr:cNvPr id="547" name="n_2mainValue【一般廃棄物処理施設】&#10;有形固定資産減価償却率"/>
        <xdr:cNvSpPr txBox="1"/>
      </xdr:nvSpPr>
      <xdr:spPr>
        <a:xfrm>
          <a:off x="143897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49547</xdr:rowOff>
    </xdr:from>
    <xdr:ext cx="405111" cy="259045"/>
    <xdr:sp macro="" textlink="">
      <xdr:nvSpPr>
        <xdr:cNvPr id="548" name="n_3mainValue【一般廃棄物処理施設】&#10;有形固定資産減価償却率"/>
        <xdr:cNvSpPr txBox="1"/>
      </xdr:nvSpPr>
      <xdr:spPr>
        <a:xfrm>
          <a:off x="13500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17</xdr:rowOff>
    </xdr:from>
    <xdr:ext cx="405111" cy="259045"/>
    <xdr:sp macro="" textlink="">
      <xdr:nvSpPr>
        <xdr:cNvPr id="549" name="n_4mainValue【一般廃棄物処理施設】&#10;有形固定資産減価償却率"/>
        <xdr:cNvSpPr txBox="1"/>
      </xdr:nvSpPr>
      <xdr:spPr>
        <a:xfrm>
          <a:off x="12611744" y="668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117504</xdr:rowOff>
    </xdr:from>
    <xdr:to>
      <xdr:col>116</xdr:col>
      <xdr:colOff>62864</xdr:colOff>
      <xdr:row>42</xdr:row>
      <xdr:rowOff>37810</xdr:rowOff>
    </xdr:to>
    <xdr:cxnSp macro="">
      <xdr:nvCxnSpPr>
        <xdr:cNvPr id="573" name="直線コネクタ 572"/>
        <xdr:cNvCxnSpPr/>
      </xdr:nvCxnSpPr>
      <xdr:spPr>
        <a:xfrm flipV="1">
          <a:off x="22160864" y="5775354"/>
          <a:ext cx="0" cy="1463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41637</xdr:rowOff>
    </xdr:from>
    <xdr:ext cx="313932" cy="259045"/>
    <xdr:sp macro="" textlink="">
      <xdr:nvSpPr>
        <xdr:cNvPr id="574" name="【一般廃棄物処理施設】&#10;一人当たり有形固定資産（償却資産）額最小値テキスト"/>
        <xdr:cNvSpPr txBox="1"/>
      </xdr:nvSpPr>
      <xdr:spPr>
        <a:xfrm>
          <a:off x="22199600" y="72425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37810</xdr:rowOff>
    </xdr:from>
    <xdr:to>
      <xdr:col>116</xdr:col>
      <xdr:colOff>152400</xdr:colOff>
      <xdr:row>42</xdr:row>
      <xdr:rowOff>37810</xdr:rowOff>
    </xdr:to>
    <xdr:cxnSp macro="">
      <xdr:nvCxnSpPr>
        <xdr:cNvPr id="575" name="直線コネクタ 574"/>
        <xdr:cNvCxnSpPr/>
      </xdr:nvCxnSpPr>
      <xdr:spPr>
        <a:xfrm>
          <a:off x="22072600" y="723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64181</xdr:rowOff>
    </xdr:from>
    <xdr:ext cx="599010" cy="259045"/>
    <xdr:sp macro="" textlink="">
      <xdr:nvSpPr>
        <xdr:cNvPr id="576" name="【一般廃棄物処理施設】&#10;一人当たり有形固定資産（償却資産）額最大値テキスト"/>
        <xdr:cNvSpPr txBox="1"/>
      </xdr:nvSpPr>
      <xdr:spPr>
        <a:xfrm>
          <a:off x="22199600" y="555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117504</xdr:rowOff>
    </xdr:from>
    <xdr:to>
      <xdr:col>116</xdr:col>
      <xdr:colOff>152400</xdr:colOff>
      <xdr:row>33</xdr:row>
      <xdr:rowOff>117504</xdr:rowOff>
    </xdr:to>
    <xdr:cxnSp macro="">
      <xdr:nvCxnSpPr>
        <xdr:cNvPr id="577" name="直線コネクタ 576"/>
        <xdr:cNvCxnSpPr/>
      </xdr:nvCxnSpPr>
      <xdr:spPr>
        <a:xfrm>
          <a:off x="22072600" y="5775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10056</xdr:rowOff>
    </xdr:from>
    <xdr:ext cx="599010" cy="259045"/>
    <xdr:sp macro="" textlink="">
      <xdr:nvSpPr>
        <xdr:cNvPr id="578" name="【一般廃棄物処理施設】&#10;一人当たり有形固定資産（償却資産）額平均値テキスト"/>
        <xdr:cNvSpPr txBox="1"/>
      </xdr:nvSpPr>
      <xdr:spPr>
        <a:xfrm>
          <a:off x="22199600" y="6696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9" name="フローチャート: 判断 578"/>
        <xdr:cNvSpPr/>
      </xdr:nvSpPr>
      <xdr:spPr>
        <a:xfrm>
          <a:off x="22110700" y="671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41699</xdr:rowOff>
    </xdr:from>
    <xdr:to>
      <xdr:col>112</xdr:col>
      <xdr:colOff>38100</xdr:colOff>
      <xdr:row>39</xdr:row>
      <xdr:rowOff>143299</xdr:rowOff>
    </xdr:to>
    <xdr:sp macro="" textlink="">
      <xdr:nvSpPr>
        <xdr:cNvPr id="580" name="フローチャート: 判断 579"/>
        <xdr:cNvSpPr/>
      </xdr:nvSpPr>
      <xdr:spPr>
        <a:xfrm>
          <a:off x="21272500" y="672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54721</xdr:rowOff>
    </xdr:from>
    <xdr:to>
      <xdr:col>107</xdr:col>
      <xdr:colOff>101600</xdr:colOff>
      <xdr:row>39</xdr:row>
      <xdr:rowOff>156321</xdr:rowOff>
    </xdr:to>
    <xdr:sp macro="" textlink="">
      <xdr:nvSpPr>
        <xdr:cNvPr id="581" name="フローチャート: 判断 580"/>
        <xdr:cNvSpPr/>
      </xdr:nvSpPr>
      <xdr:spPr>
        <a:xfrm>
          <a:off x="20383500" y="674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65386</xdr:rowOff>
    </xdr:from>
    <xdr:to>
      <xdr:col>102</xdr:col>
      <xdr:colOff>165100</xdr:colOff>
      <xdr:row>39</xdr:row>
      <xdr:rowOff>166986</xdr:rowOff>
    </xdr:to>
    <xdr:sp macro="" textlink="">
      <xdr:nvSpPr>
        <xdr:cNvPr id="582" name="フローチャート: 判断 581"/>
        <xdr:cNvSpPr/>
      </xdr:nvSpPr>
      <xdr:spPr>
        <a:xfrm>
          <a:off x="19494500" y="675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69204</xdr:rowOff>
    </xdr:from>
    <xdr:to>
      <xdr:col>98</xdr:col>
      <xdr:colOff>38100</xdr:colOff>
      <xdr:row>39</xdr:row>
      <xdr:rowOff>170804</xdr:rowOff>
    </xdr:to>
    <xdr:sp macro="" textlink="">
      <xdr:nvSpPr>
        <xdr:cNvPr id="583" name="フローチャート: 判断 582"/>
        <xdr:cNvSpPr/>
      </xdr:nvSpPr>
      <xdr:spPr>
        <a:xfrm>
          <a:off x="18605500" y="675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143461</xdr:rowOff>
    </xdr:from>
    <xdr:to>
      <xdr:col>116</xdr:col>
      <xdr:colOff>114300</xdr:colOff>
      <xdr:row>35</xdr:row>
      <xdr:rowOff>73611</xdr:rowOff>
    </xdr:to>
    <xdr:sp macro="" textlink="">
      <xdr:nvSpPr>
        <xdr:cNvPr id="589" name="楕円 588"/>
        <xdr:cNvSpPr/>
      </xdr:nvSpPr>
      <xdr:spPr>
        <a:xfrm>
          <a:off x="22110700" y="597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166338</xdr:rowOff>
    </xdr:from>
    <xdr:ext cx="599010" cy="259045"/>
    <xdr:sp macro="" textlink="">
      <xdr:nvSpPr>
        <xdr:cNvPr id="590" name="【一般廃棄物処理施設】&#10;一人当たり有形固定資産（償却資産）額該当値テキスト"/>
        <xdr:cNvSpPr txBox="1"/>
      </xdr:nvSpPr>
      <xdr:spPr>
        <a:xfrm>
          <a:off x="22199600" y="5824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4746</xdr:rowOff>
    </xdr:from>
    <xdr:to>
      <xdr:col>112</xdr:col>
      <xdr:colOff>38100</xdr:colOff>
      <xdr:row>35</xdr:row>
      <xdr:rowOff>106346</xdr:rowOff>
    </xdr:to>
    <xdr:sp macro="" textlink="">
      <xdr:nvSpPr>
        <xdr:cNvPr id="591" name="楕円 590"/>
        <xdr:cNvSpPr/>
      </xdr:nvSpPr>
      <xdr:spPr>
        <a:xfrm>
          <a:off x="21272500" y="600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22811</xdr:rowOff>
    </xdr:from>
    <xdr:to>
      <xdr:col>116</xdr:col>
      <xdr:colOff>63500</xdr:colOff>
      <xdr:row>35</xdr:row>
      <xdr:rowOff>55546</xdr:rowOff>
    </xdr:to>
    <xdr:cxnSp macro="">
      <xdr:nvCxnSpPr>
        <xdr:cNvPr id="592" name="直線コネクタ 591"/>
        <xdr:cNvCxnSpPr/>
      </xdr:nvCxnSpPr>
      <xdr:spPr>
        <a:xfrm flipV="1">
          <a:off x="21323300" y="6023561"/>
          <a:ext cx="838200" cy="3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30231</xdr:rowOff>
    </xdr:from>
    <xdr:to>
      <xdr:col>107</xdr:col>
      <xdr:colOff>101600</xdr:colOff>
      <xdr:row>35</xdr:row>
      <xdr:rowOff>131831</xdr:rowOff>
    </xdr:to>
    <xdr:sp macro="" textlink="">
      <xdr:nvSpPr>
        <xdr:cNvPr id="593" name="楕円 592"/>
        <xdr:cNvSpPr/>
      </xdr:nvSpPr>
      <xdr:spPr>
        <a:xfrm>
          <a:off x="20383500" y="603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55546</xdr:rowOff>
    </xdr:from>
    <xdr:to>
      <xdr:col>111</xdr:col>
      <xdr:colOff>177800</xdr:colOff>
      <xdr:row>35</xdr:row>
      <xdr:rowOff>81031</xdr:rowOff>
    </xdr:to>
    <xdr:cxnSp macro="">
      <xdr:nvCxnSpPr>
        <xdr:cNvPr id="594" name="直線コネクタ 593"/>
        <xdr:cNvCxnSpPr/>
      </xdr:nvCxnSpPr>
      <xdr:spPr>
        <a:xfrm flipV="1">
          <a:off x="20434300" y="6056296"/>
          <a:ext cx="889000" cy="2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71112</xdr:rowOff>
    </xdr:from>
    <xdr:to>
      <xdr:col>102</xdr:col>
      <xdr:colOff>165100</xdr:colOff>
      <xdr:row>36</xdr:row>
      <xdr:rowOff>1262</xdr:rowOff>
    </xdr:to>
    <xdr:sp macro="" textlink="">
      <xdr:nvSpPr>
        <xdr:cNvPr id="595" name="楕円 594"/>
        <xdr:cNvSpPr/>
      </xdr:nvSpPr>
      <xdr:spPr>
        <a:xfrm>
          <a:off x="19494500" y="607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81031</xdr:rowOff>
    </xdr:from>
    <xdr:to>
      <xdr:col>107</xdr:col>
      <xdr:colOff>50800</xdr:colOff>
      <xdr:row>35</xdr:row>
      <xdr:rowOff>121912</xdr:rowOff>
    </xdr:to>
    <xdr:cxnSp macro="">
      <xdr:nvCxnSpPr>
        <xdr:cNvPr id="596" name="直線コネクタ 595"/>
        <xdr:cNvCxnSpPr/>
      </xdr:nvCxnSpPr>
      <xdr:spPr>
        <a:xfrm flipV="1">
          <a:off x="19545300" y="6081781"/>
          <a:ext cx="889000" cy="4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118551</xdr:rowOff>
    </xdr:from>
    <xdr:to>
      <xdr:col>98</xdr:col>
      <xdr:colOff>38100</xdr:colOff>
      <xdr:row>36</xdr:row>
      <xdr:rowOff>48701</xdr:rowOff>
    </xdr:to>
    <xdr:sp macro="" textlink="">
      <xdr:nvSpPr>
        <xdr:cNvPr id="597" name="楕円 596"/>
        <xdr:cNvSpPr/>
      </xdr:nvSpPr>
      <xdr:spPr>
        <a:xfrm>
          <a:off x="18605500" y="611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121912</xdr:rowOff>
    </xdr:from>
    <xdr:to>
      <xdr:col>102</xdr:col>
      <xdr:colOff>114300</xdr:colOff>
      <xdr:row>35</xdr:row>
      <xdr:rowOff>169351</xdr:rowOff>
    </xdr:to>
    <xdr:cxnSp macro="">
      <xdr:nvCxnSpPr>
        <xdr:cNvPr id="598" name="直線コネクタ 597"/>
        <xdr:cNvCxnSpPr/>
      </xdr:nvCxnSpPr>
      <xdr:spPr>
        <a:xfrm flipV="1">
          <a:off x="18656300" y="6122662"/>
          <a:ext cx="889000" cy="4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134426</xdr:rowOff>
    </xdr:from>
    <xdr:ext cx="599010" cy="259045"/>
    <xdr:sp macro="" textlink="">
      <xdr:nvSpPr>
        <xdr:cNvPr id="599" name="n_1aveValue【一般廃棄物処理施設】&#10;一人当たり有形固定資産（償却資産）額"/>
        <xdr:cNvSpPr txBox="1"/>
      </xdr:nvSpPr>
      <xdr:spPr>
        <a:xfrm>
          <a:off x="21011095" y="68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147448</xdr:rowOff>
    </xdr:from>
    <xdr:ext cx="599010" cy="259045"/>
    <xdr:sp macro="" textlink="">
      <xdr:nvSpPr>
        <xdr:cNvPr id="600" name="n_2aveValue【一般廃棄物処理施設】&#10;一人当たり有形固定資産（償却資産）額"/>
        <xdr:cNvSpPr txBox="1"/>
      </xdr:nvSpPr>
      <xdr:spPr>
        <a:xfrm>
          <a:off x="20134795" y="683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158113</xdr:rowOff>
    </xdr:from>
    <xdr:ext cx="599010" cy="259045"/>
    <xdr:sp macro="" textlink="">
      <xdr:nvSpPr>
        <xdr:cNvPr id="601" name="n_3aveValue【一般廃棄物処理施設】&#10;一人当たり有形固定資産（償却資産）額"/>
        <xdr:cNvSpPr txBox="1"/>
      </xdr:nvSpPr>
      <xdr:spPr>
        <a:xfrm>
          <a:off x="19245795" y="684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161931</xdr:rowOff>
    </xdr:from>
    <xdr:ext cx="599010" cy="259045"/>
    <xdr:sp macro="" textlink="">
      <xdr:nvSpPr>
        <xdr:cNvPr id="602" name="n_4aveValue【一般廃棄物処理施設】&#10;一人当たり有形固定資産（償却資産）額"/>
        <xdr:cNvSpPr txBox="1"/>
      </xdr:nvSpPr>
      <xdr:spPr>
        <a:xfrm>
          <a:off x="18356795" y="684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33</xdr:row>
      <xdr:rowOff>122873</xdr:rowOff>
    </xdr:from>
    <xdr:ext cx="599010" cy="259045"/>
    <xdr:sp macro="" textlink="">
      <xdr:nvSpPr>
        <xdr:cNvPr id="603" name="n_1mainValue【一般廃棄物処理施設】&#10;一人当たり有形固定資産（償却資産）額"/>
        <xdr:cNvSpPr txBox="1"/>
      </xdr:nvSpPr>
      <xdr:spPr>
        <a:xfrm>
          <a:off x="21011095" y="5780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33</xdr:row>
      <xdr:rowOff>148358</xdr:rowOff>
    </xdr:from>
    <xdr:ext cx="599010" cy="259045"/>
    <xdr:sp macro="" textlink="">
      <xdr:nvSpPr>
        <xdr:cNvPr id="604" name="n_2mainValue【一般廃棄物処理施設】&#10;一人当たり有形固定資産（償却資産）額"/>
        <xdr:cNvSpPr txBox="1"/>
      </xdr:nvSpPr>
      <xdr:spPr>
        <a:xfrm>
          <a:off x="20134795" y="5806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17789</xdr:rowOff>
    </xdr:from>
    <xdr:ext cx="599010" cy="259045"/>
    <xdr:sp macro="" textlink="">
      <xdr:nvSpPr>
        <xdr:cNvPr id="605" name="n_3mainValue【一般廃棄物処理施設】&#10;一人当たり有形固定資産（償却資産）額"/>
        <xdr:cNvSpPr txBox="1"/>
      </xdr:nvSpPr>
      <xdr:spPr>
        <a:xfrm>
          <a:off x="19245795" y="5847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34</xdr:row>
      <xdr:rowOff>65228</xdr:rowOff>
    </xdr:from>
    <xdr:ext cx="599010" cy="259045"/>
    <xdr:sp macro="" textlink="">
      <xdr:nvSpPr>
        <xdr:cNvPr id="606" name="n_4mainValue【一般廃棄物処理施設】&#10;一人当たり有形固定資産（償却資産）額"/>
        <xdr:cNvSpPr txBox="1"/>
      </xdr:nvSpPr>
      <xdr:spPr>
        <a:xfrm>
          <a:off x="18356795" y="5894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76200</xdr:rowOff>
    </xdr:to>
    <xdr:cxnSp macro="">
      <xdr:nvCxnSpPr>
        <xdr:cNvPr id="631" name="直線コネクタ 630"/>
        <xdr:cNvCxnSpPr/>
      </xdr:nvCxnSpPr>
      <xdr:spPr>
        <a:xfrm flipV="1">
          <a:off x="16318864" y="960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2"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3" name="直線コネクタ 632"/>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634" name="【保健センター・保健所】&#10;有形固定資産減価償却率最大値テキスト"/>
        <xdr:cNvSpPr txBox="1"/>
      </xdr:nvSpPr>
      <xdr:spPr>
        <a:xfrm>
          <a:off x="16357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635" name="直線コネクタ 634"/>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38117</xdr:rowOff>
    </xdr:from>
    <xdr:ext cx="405111" cy="259045"/>
    <xdr:sp macro="" textlink="">
      <xdr:nvSpPr>
        <xdr:cNvPr id="636" name="【保健センター・保健所】&#10;有形固定資産減価償却率平均値テキスト"/>
        <xdr:cNvSpPr txBox="1"/>
      </xdr:nvSpPr>
      <xdr:spPr>
        <a:xfrm>
          <a:off x="16357600" y="10153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59690</xdr:rowOff>
    </xdr:from>
    <xdr:to>
      <xdr:col>85</xdr:col>
      <xdr:colOff>177800</xdr:colOff>
      <xdr:row>59</xdr:row>
      <xdr:rowOff>161290</xdr:rowOff>
    </xdr:to>
    <xdr:sp macro="" textlink="">
      <xdr:nvSpPr>
        <xdr:cNvPr id="637" name="フローチャート: 判断 636"/>
        <xdr:cNvSpPr/>
      </xdr:nvSpPr>
      <xdr:spPr>
        <a:xfrm>
          <a:off x="162687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36830</xdr:rowOff>
    </xdr:from>
    <xdr:to>
      <xdr:col>81</xdr:col>
      <xdr:colOff>101600</xdr:colOff>
      <xdr:row>59</xdr:row>
      <xdr:rowOff>138430</xdr:rowOff>
    </xdr:to>
    <xdr:sp macro="" textlink="">
      <xdr:nvSpPr>
        <xdr:cNvPr id="638" name="フローチャート: 判断 637"/>
        <xdr:cNvSpPr/>
      </xdr:nvSpPr>
      <xdr:spPr>
        <a:xfrm>
          <a:off x="154305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xdr:rowOff>
    </xdr:from>
    <xdr:to>
      <xdr:col>76</xdr:col>
      <xdr:colOff>165100</xdr:colOff>
      <xdr:row>59</xdr:row>
      <xdr:rowOff>107950</xdr:rowOff>
    </xdr:to>
    <xdr:sp macro="" textlink="">
      <xdr:nvSpPr>
        <xdr:cNvPr id="639" name="フローチャート: 判断 638"/>
        <xdr:cNvSpPr/>
      </xdr:nvSpPr>
      <xdr:spPr>
        <a:xfrm>
          <a:off x="14541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135890</xdr:rowOff>
    </xdr:from>
    <xdr:to>
      <xdr:col>72</xdr:col>
      <xdr:colOff>38100</xdr:colOff>
      <xdr:row>59</xdr:row>
      <xdr:rowOff>66040</xdr:rowOff>
    </xdr:to>
    <xdr:sp macro="" textlink="">
      <xdr:nvSpPr>
        <xdr:cNvPr id="640" name="フローチャート: 判断 639"/>
        <xdr:cNvSpPr/>
      </xdr:nvSpPr>
      <xdr:spPr>
        <a:xfrm>
          <a:off x="13652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641" name="フローチャート: 判断 640"/>
        <xdr:cNvSpPr/>
      </xdr:nvSpPr>
      <xdr:spPr>
        <a:xfrm>
          <a:off x="12763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42545</xdr:rowOff>
    </xdr:from>
    <xdr:to>
      <xdr:col>85</xdr:col>
      <xdr:colOff>177800</xdr:colOff>
      <xdr:row>58</xdr:row>
      <xdr:rowOff>144145</xdr:rowOff>
    </xdr:to>
    <xdr:sp macro="" textlink="">
      <xdr:nvSpPr>
        <xdr:cNvPr id="647" name="楕円 646"/>
        <xdr:cNvSpPr/>
      </xdr:nvSpPr>
      <xdr:spPr>
        <a:xfrm>
          <a:off x="16268700" y="998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65422</xdr:rowOff>
    </xdr:from>
    <xdr:ext cx="405111" cy="259045"/>
    <xdr:sp macro="" textlink="">
      <xdr:nvSpPr>
        <xdr:cNvPr id="648" name="【保健センター・保健所】&#10;有形固定資産減価償却率該当値テキスト"/>
        <xdr:cNvSpPr txBox="1"/>
      </xdr:nvSpPr>
      <xdr:spPr>
        <a:xfrm>
          <a:off x="16357600"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4445</xdr:rowOff>
    </xdr:from>
    <xdr:to>
      <xdr:col>81</xdr:col>
      <xdr:colOff>101600</xdr:colOff>
      <xdr:row>58</xdr:row>
      <xdr:rowOff>106045</xdr:rowOff>
    </xdr:to>
    <xdr:sp macro="" textlink="">
      <xdr:nvSpPr>
        <xdr:cNvPr id="649" name="楕円 648"/>
        <xdr:cNvSpPr/>
      </xdr:nvSpPr>
      <xdr:spPr>
        <a:xfrm>
          <a:off x="154305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55245</xdr:rowOff>
    </xdr:from>
    <xdr:to>
      <xdr:col>85</xdr:col>
      <xdr:colOff>127000</xdr:colOff>
      <xdr:row>58</xdr:row>
      <xdr:rowOff>93345</xdr:rowOff>
    </xdr:to>
    <xdr:cxnSp macro="">
      <xdr:nvCxnSpPr>
        <xdr:cNvPr id="650" name="直線コネクタ 649"/>
        <xdr:cNvCxnSpPr/>
      </xdr:nvCxnSpPr>
      <xdr:spPr>
        <a:xfrm>
          <a:off x="15481300" y="999934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139700</xdr:rowOff>
    </xdr:from>
    <xdr:to>
      <xdr:col>76</xdr:col>
      <xdr:colOff>165100</xdr:colOff>
      <xdr:row>58</xdr:row>
      <xdr:rowOff>69850</xdr:rowOff>
    </xdr:to>
    <xdr:sp macro="" textlink="">
      <xdr:nvSpPr>
        <xdr:cNvPr id="651" name="楕円 650"/>
        <xdr:cNvSpPr/>
      </xdr:nvSpPr>
      <xdr:spPr>
        <a:xfrm>
          <a:off x="145415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19050</xdr:rowOff>
    </xdr:from>
    <xdr:to>
      <xdr:col>81</xdr:col>
      <xdr:colOff>50800</xdr:colOff>
      <xdr:row>58</xdr:row>
      <xdr:rowOff>55245</xdr:rowOff>
    </xdr:to>
    <xdr:cxnSp macro="">
      <xdr:nvCxnSpPr>
        <xdr:cNvPr id="652" name="直線コネクタ 651"/>
        <xdr:cNvCxnSpPr/>
      </xdr:nvCxnSpPr>
      <xdr:spPr>
        <a:xfrm>
          <a:off x="14592300" y="99631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99695</xdr:rowOff>
    </xdr:from>
    <xdr:to>
      <xdr:col>72</xdr:col>
      <xdr:colOff>38100</xdr:colOff>
      <xdr:row>58</xdr:row>
      <xdr:rowOff>29845</xdr:rowOff>
    </xdr:to>
    <xdr:sp macro="" textlink="">
      <xdr:nvSpPr>
        <xdr:cNvPr id="653" name="楕円 652"/>
        <xdr:cNvSpPr/>
      </xdr:nvSpPr>
      <xdr:spPr>
        <a:xfrm>
          <a:off x="13652500" y="987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150495</xdr:rowOff>
    </xdr:from>
    <xdr:to>
      <xdr:col>76</xdr:col>
      <xdr:colOff>114300</xdr:colOff>
      <xdr:row>58</xdr:row>
      <xdr:rowOff>19050</xdr:rowOff>
    </xdr:to>
    <xdr:cxnSp macro="">
      <xdr:nvCxnSpPr>
        <xdr:cNvPr id="654" name="直線コネクタ 653"/>
        <xdr:cNvCxnSpPr/>
      </xdr:nvCxnSpPr>
      <xdr:spPr>
        <a:xfrm>
          <a:off x="13703300" y="99231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61595</xdr:rowOff>
    </xdr:from>
    <xdr:to>
      <xdr:col>67</xdr:col>
      <xdr:colOff>101600</xdr:colOff>
      <xdr:row>57</xdr:row>
      <xdr:rowOff>163195</xdr:rowOff>
    </xdr:to>
    <xdr:sp macro="" textlink="">
      <xdr:nvSpPr>
        <xdr:cNvPr id="655" name="楕円 654"/>
        <xdr:cNvSpPr/>
      </xdr:nvSpPr>
      <xdr:spPr>
        <a:xfrm>
          <a:off x="12763500" y="983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112395</xdr:rowOff>
    </xdr:from>
    <xdr:to>
      <xdr:col>71</xdr:col>
      <xdr:colOff>177800</xdr:colOff>
      <xdr:row>57</xdr:row>
      <xdr:rowOff>150495</xdr:rowOff>
    </xdr:to>
    <xdr:cxnSp macro="">
      <xdr:nvCxnSpPr>
        <xdr:cNvPr id="656" name="直線コネクタ 655"/>
        <xdr:cNvCxnSpPr/>
      </xdr:nvCxnSpPr>
      <xdr:spPr>
        <a:xfrm>
          <a:off x="12814300" y="98850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129557</xdr:rowOff>
    </xdr:from>
    <xdr:ext cx="405111" cy="259045"/>
    <xdr:sp macro="" textlink="">
      <xdr:nvSpPr>
        <xdr:cNvPr id="657" name="n_1aveValue【保健センター・保健所】&#10;有形固定資産減価償却率"/>
        <xdr:cNvSpPr txBox="1"/>
      </xdr:nvSpPr>
      <xdr:spPr>
        <a:xfrm>
          <a:off x="15266044" y="1024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99077</xdr:rowOff>
    </xdr:from>
    <xdr:ext cx="405111" cy="259045"/>
    <xdr:sp macro="" textlink="">
      <xdr:nvSpPr>
        <xdr:cNvPr id="658" name="n_2aveValue【保健センター・保健所】&#10;有形固定資産減価償却率"/>
        <xdr:cNvSpPr txBox="1"/>
      </xdr:nvSpPr>
      <xdr:spPr>
        <a:xfrm>
          <a:off x="14389744"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57167</xdr:rowOff>
    </xdr:from>
    <xdr:ext cx="405111" cy="259045"/>
    <xdr:sp macro="" textlink="">
      <xdr:nvSpPr>
        <xdr:cNvPr id="659" name="n_3aveValue【保健センター・保健所】&#10;有形固定資産減価償却率"/>
        <xdr:cNvSpPr txBox="1"/>
      </xdr:nvSpPr>
      <xdr:spPr>
        <a:xfrm>
          <a:off x="135007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36212</xdr:rowOff>
    </xdr:from>
    <xdr:ext cx="405111" cy="259045"/>
    <xdr:sp macro="" textlink="">
      <xdr:nvSpPr>
        <xdr:cNvPr id="660" name="n_4aveValue【保健センター・保健所】&#10;有形固定資産減価償却率"/>
        <xdr:cNvSpPr txBox="1"/>
      </xdr:nvSpPr>
      <xdr:spPr>
        <a:xfrm>
          <a:off x="12611744" y="1015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122572</xdr:rowOff>
    </xdr:from>
    <xdr:ext cx="405111" cy="259045"/>
    <xdr:sp macro="" textlink="">
      <xdr:nvSpPr>
        <xdr:cNvPr id="661" name="n_1mainValue【保健センター・保健所】&#10;有形固定資産減価償却率"/>
        <xdr:cNvSpPr txBox="1"/>
      </xdr:nvSpPr>
      <xdr:spPr>
        <a:xfrm>
          <a:off x="15266044" y="972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86377</xdr:rowOff>
    </xdr:from>
    <xdr:ext cx="405111" cy="259045"/>
    <xdr:sp macro="" textlink="">
      <xdr:nvSpPr>
        <xdr:cNvPr id="662" name="n_2mainValue【保健センター・保健所】&#10;有形固定資産減価償却率"/>
        <xdr:cNvSpPr txBox="1"/>
      </xdr:nvSpPr>
      <xdr:spPr>
        <a:xfrm>
          <a:off x="143897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46372</xdr:rowOff>
    </xdr:from>
    <xdr:ext cx="405111" cy="259045"/>
    <xdr:sp macro="" textlink="">
      <xdr:nvSpPr>
        <xdr:cNvPr id="663" name="n_3mainValue【保健センター・保健所】&#10;有形固定資産減価償却率"/>
        <xdr:cNvSpPr txBox="1"/>
      </xdr:nvSpPr>
      <xdr:spPr>
        <a:xfrm>
          <a:off x="13500744" y="964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8272</xdr:rowOff>
    </xdr:from>
    <xdr:ext cx="405111" cy="259045"/>
    <xdr:sp macro="" textlink="">
      <xdr:nvSpPr>
        <xdr:cNvPr id="664" name="n_4mainValue【保健センター・保健所】&#10;有形固定資産減価償却率"/>
        <xdr:cNvSpPr txBox="1"/>
      </xdr:nvSpPr>
      <xdr:spPr>
        <a:xfrm>
          <a:off x="12611744" y="960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81643</xdr:rowOff>
    </xdr:from>
    <xdr:to>
      <xdr:col>116</xdr:col>
      <xdr:colOff>62864</xdr:colOff>
      <xdr:row>64</xdr:row>
      <xdr:rowOff>117566</xdr:rowOff>
    </xdr:to>
    <xdr:cxnSp macro="">
      <xdr:nvCxnSpPr>
        <xdr:cNvPr id="690" name="直線コネクタ 689"/>
        <xdr:cNvCxnSpPr/>
      </xdr:nvCxnSpPr>
      <xdr:spPr>
        <a:xfrm flipV="1">
          <a:off x="22160864" y="9682843"/>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121393</xdr:rowOff>
    </xdr:from>
    <xdr:ext cx="469744" cy="259045"/>
    <xdr:sp macro="" textlink="">
      <xdr:nvSpPr>
        <xdr:cNvPr id="691" name="【保健センター・保健所】&#10;一人当たり面積最小値テキスト"/>
        <xdr:cNvSpPr txBox="1"/>
      </xdr:nvSpPr>
      <xdr:spPr>
        <a:xfrm>
          <a:off x="22199600" y="1109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117566</xdr:rowOff>
    </xdr:from>
    <xdr:to>
      <xdr:col>116</xdr:col>
      <xdr:colOff>152400</xdr:colOff>
      <xdr:row>64</xdr:row>
      <xdr:rowOff>117566</xdr:rowOff>
    </xdr:to>
    <xdr:cxnSp macro="">
      <xdr:nvCxnSpPr>
        <xdr:cNvPr id="692" name="直線コネクタ 691"/>
        <xdr:cNvCxnSpPr/>
      </xdr:nvCxnSpPr>
      <xdr:spPr>
        <a:xfrm>
          <a:off x="22072600" y="1109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28320</xdr:rowOff>
    </xdr:from>
    <xdr:ext cx="469744" cy="259045"/>
    <xdr:sp macro="" textlink="">
      <xdr:nvSpPr>
        <xdr:cNvPr id="693" name="【保健センター・保健所】&#10;一人当たり面積最大値テキスト"/>
        <xdr:cNvSpPr txBox="1"/>
      </xdr:nvSpPr>
      <xdr:spPr>
        <a:xfrm>
          <a:off x="22199600" y="945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81643</xdr:rowOff>
    </xdr:from>
    <xdr:to>
      <xdr:col>116</xdr:col>
      <xdr:colOff>152400</xdr:colOff>
      <xdr:row>56</xdr:row>
      <xdr:rowOff>81643</xdr:rowOff>
    </xdr:to>
    <xdr:cxnSp macro="">
      <xdr:nvCxnSpPr>
        <xdr:cNvPr id="694" name="直線コネクタ 693"/>
        <xdr:cNvCxnSpPr/>
      </xdr:nvCxnSpPr>
      <xdr:spPr>
        <a:xfrm>
          <a:off x="22072600" y="968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149696</xdr:rowOff>
    </xdr:from>
    <xdr:ext cx="469744" cy="259045"/>
    <xdr:sp macro="" textlink="">
      <xdr:nvSpPr>
        <xdr:cNvPr id="695" name="【保健センター・保健所】&#10;一人当たり面積平均値テキスト"/>
        <xdr:cNvSpPr txBox="1"/>
      </xdr:nvSpPr>
      <xdr:spPr>
        <a:xfrm>
          <a:off x="22199600" y="10779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171269</xdr:rowOff>
    </xdr:from>
    <xdr:to>
      <xdr:col>116</xdr:col>
      <xdr:colOff>114300</xdr:colOff>
      <xdr:row>63</xdr:row>
      <xdr:rowOff>101419</xdr:rowOff>
    </xdr:to>
    <xdr:sp macro="" textlink="">
      <xdr:nvSpPr>
        <xdr:cNvPr id="696" name="フローチャート: 判断 695"/>
        <xdr:cNvSpPr/>
      </xdr:nvSpPr>
      <xdr:spPr>
        <a:xfrm>
          <a:off x="221107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168003</xdr:rowOff>
    </xdr:from>
    <xdr:to>
      <xdr:col>112</xdr:col>
      <xdr:colOff>38100</xdr:colOff>
      <xdr:row>63</xdr:row>
      <xdr:rowOff>98153</xdr:rowOff>
    </xdr:to>
    <xdr:sp macro="" textlink="">
      <xdr:nvSpPr>
        <xdr:cNvPr id="697" name="フローチャート: 判断 696"/>
        <xdr:cNvSpPr/>
      </xdr:nvSpPr>
      <xdr:spPr>
        <a:xfrm>
          <a:off x="21272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171269</xdr:rowOff>
    </xdr:from>
    <xdr:to>
      <xdr:col>107</xdr:col>
      <xdr:colOff>101600</xdr:colOff>
      <xdr:row>63</xdr:row>
      <xdr:rowOff>101419</xdr:rowOff>
    </xdr:to>
    <xdr:sp macro="" textlink="">
      <xdr:nvSpPr>
        <xdr:cNvPr id="698" name="フローチャート: 判断 697"/>
        <xdr:cNvSpPr/>
      </xdr:nvSpPr>
      <xdr:spPr>
        <a:xfrm>
          <a:off x="20383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168003</xdr:rowOff>
    </xdr:from>
    <xdr:to>
      <xdr:col>102</xdr:col>
      <xdr:colOff>165100</xdr:colOff>
      <xdr:row>63</xdr:row>
      <xdr:rowOff>98153</xdr:rowOff>
    </xdr:to>
    <xdr:sp macro="" textlink="">
      <xdr:nvSpPr>
        <xdr:cNvPr id="699" name="フローチャート: 判断 698"/>
        <xdr:cNvSpPr/>
      </xdr:nvSpPr>
      <xdr:spPr>
        <a:xfrm>
          <a:off x="19494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171269</xdr:rowOff>
    </xdr:from>
    <xdr:to>
      <xdr:col>98</xdr:col>
      <xdr:colOff>38100</xdr:colOff>
      <xdr:row>63</xdr:row>
      <xdr:rowOff>101419</xdr:rowOff>
    </xdr:to>
    <xdr:sp macro="" textlink="">
      <xdr:nvSpPr>
        <xdr:cNvPr id="700" name="フローチャート: 判断 699"/>
        <xdr:cNvSpPr/>
      </xdr:nvSpPr>
      <xdr:spPr>
        <a:xfrm>
          <a:off x="18605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102688</xdr:rowOff>
    </xdr:from>
    <xdr:to>
      <xdr:col>116</xdr:col>
      <xdr:colOff>114300</xdr:colOff>
      <xdr:row>63</xdr:row>
      <xdr:rowOff>32838</xdr:rowOff>
    </xdr:to>
    <xdr:sp macro="" textlink="">
      <xdr:nvSpPr>
        <xdr:cNvPr id="706" name="楕円 705"/>
        <xdr:cNvSpPr/>
      </xdr:nvSpPr>
      <xdr:spPr>
        <a:xfrm>
          <a:off x="22110700" y="1073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125565</xdr:rowOff>
    </xdr:from>
    <xdr:ext cx="469744" cy="259045"/>
    <xdr:sp macro="" textlink="">
      <xdr:nvSpPr>
        <xdr:cNvPr id="707" name="【保健センター・保健所】&#10;一人当たり面積該当値テキスト"/>
        <xdr:cNvSpPr txBox="1"/>
      </xdr:nvSpPr>
      <xdr:spPr>
        <a:xfrm>
          <a:off x="22199600" y="1058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112485</xdr:rowOff>
    </xdr:from>
    <xdr:to>
      <xdr:col>112</xdr:col>
      <xdr:colOff>38100</xdr:colOff>
      <xdr:row>63</xdr:row>
      <xdr:rowOff>42635</xdr:rowOff>
    </xdr:to>
    <xdr:sp macro="" textlink="">
      <xdr:nvSpPr>
        <xdr:cNvPr id="708" name="楕円 707"/>
        <xdr:cNvSpPr/>
      </xdr:nvSpPr>
      <xdr:spPr>
        <a:xfrm>
          <a:off x="212725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153488</xdr:rowOff>
    </xdr:from>
    <xdr:to>
      <xdr:col>116</xdr:col>
      <xdr:colOff>63500</xdr:colOff>
      <xdr:row>62</xdr:row>
      <xdr:rowOff>163285</xdr:rowOff>
    </xdr:to>
    <xdr:cxnSp macro="">
      <xdr:nvCxnSpPr>
        <xdr:cNvPr id="709" name="直線コネクタ 708"/>
        <xdr:cNvCxnSpPr/>
      </xdr:nvCxnSpPr>
      <xdr:spPr>
        <a:xfrm flipV="1">
          <a:off x="21323300" y="10783388"/>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119017</xdr:rowOff>
    </xdr:from>
    <xdr:to>
      <xdr:col>107</xdr:col>
      <xdr:colOff>101600</xdr:colOff>
      <xdr:row>63</xdr:row>
      <xdr:rowOff>49167</xdr:rowOff>
    </xdr:to>
    <xdr:sp macro="" textlink="">
      <xdr:nvSpPr>
        <xdr:cNvPr id="710" name="楕円 709"/>
        <xdr:cNvSpPr/>
      </xdr:nvSpPr>
      <xdr:spPr>
        <a:xfrm>
          <a:off x="20383500" y="1074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163285</xdr:rowOff>
    </xdr:from>
    <xdr:to>
      <xdr:col>111</xdr:col>
      <xdr:colOff>177800</xdr:colOff>
      <xdr:row>62</xdr:row>
      <xdr:rowOff>169817</xdr:rowOff>
    </xdr:to>
    <xdr:cxnSp macro="">
      <xdr:nvCxnSpPr>
        <xdr:cNvPr id="711" name="直線コネクタ 710"/>
        <xdr:cNvCxnSpPr/>
      </xdr:nvCxnSpPr>
      <xdr:spPr>
        <a:xfrm flipV="1">
          <a:off x="20434300" y="1079318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125549</xdr:rowOff>
    </xdr:from>
    <xdr:to>
      <xdr:col>102</xdr:col>
      <xdr:colOff>165100</xdr:colOff>
      <xdr:row>63</xdr:row>
      <xdr:rowOff>55699</xdr:rowOff>
    </xdr:to>
    <xdr:sp macro="" textlink="">
      <xdr:nvSpPr>
        <xdr:cNvPr id="712" name="楕円 711"/>
        <xdr:cNvSpPr/>
      </xdr:nvSpPr>
      <xdr:spPr>
        <a:xfrm>
          <a:off x="19494500" y="1075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169817</xdr:rowOff>
    </xdr:from>
    <xdr:to>
      <xdr:col>107</xdr:col>
      <xdr:colOff>50800</xdr:colOff>
      <xdr:row>63</xdr:row>
      <xdr:rowOff>4899</xdr:rowOff>
    </xdr:to>
    <xdr:cxnSp macro="">
      <xdr:nvCxnSpPr>
        <xdr:cNvPr id="713" name="直線コネクタ 712"/>
        <xdr:cNvCxnSpPr/>
      </xdr:nvCxnSpPr>
      <xdr:spPr>
        <a:xfrm flipV="1">
          <a:off x="19545300" y="1079971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128815</xdr:rowOff>
    </xdr:from>
    <xdr:to>
      <xdr:col>98</xdr:col>
      <xdr:colOff>38100</xdr:colOff>
      <xdr:row>63</xdr:row>
      <xdr:rowOff>58965</xdr:rowOff>
    </xdr:to>
    <xdr:sp macro="" textlink="">
      <xdr:nvSpPr>
        <xdr:cNvPr id="714" name="楕円 713"/>
        <xdr:cNvSpPr/>
      </xdr:nvSpPr>
      <xdr:spPr>
        <a:xfrm>
          <a:off x="18605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4899</xdr:rowOff>
    </xdr:from>
    <xdr:to>
      <xdr:col>102</xdr:col>
      <xdr:colOff>114300</xdr:colOff>
      <xdr:row>63</xdr:row>
      <xdr:rowOff>8165</xdr:rowOff>
    </xdr:to>
    <xdr:cxnSp macro="">
      <xdr:nvCxnSpPr>
        <xdr:cNvPr id="715" name="直線コネクタ 714"/>
        <xdr:cNvCxnSpPr/>
      </xdr:nvCxnSpPr>
      <xdr:spPr>
        <a:xfrm flipV="1">
          <a:off x="18656300" y="10806249"/>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89280</xdr:rowOff>
    </xdr:from>
    <xdr:ext cx="469744" cy="259045"/>
    <xdr:sp macro="" textlink="">
      <xdr:nvSpPr>
        <xdr:cNvPr id="716" name="n_1aveValue【保健センター・保健所】&#10;一人当たり面積"/>
        <xdr:cNvSpPr txBox="1"/>
      </xdr:nvSpPr>
      <xdr:spPr>
        <a:xfrm>
          <a:off x="21075727" y="1089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92546</xdr:rowOff>
    </xdr:from>
    <xdr:ext cx="469744" cy="259045"/>
    <xdr:sp macro="" textlink="">
      <xdr:nvSpPr>
        <xdr:cNvPr id="717" name="n_2aveValue【保健センター・保健所】&#10;一人当たり面積"/>
        <xdr:cNvSpPr txBox="1"/>
      </xdr:nvSpPr>
      <xdr:spPr>
        <a:xfrm>
          <a:off x="201994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89280</xdr:rowOff>
    </xdr:from>
    <xdr:ext cx="469744" cy="259045"/>
    <xdr:sp macro="" textlink="">
      <xdr:nvSpPr>
        <xdr:cNvPr id="718" name="n_3aveValue【保健センター・保健所】&#10;一人当たり面積"/>
        <xdr:cNvSpPr txBox="1"/>
      </xdr:nvSpPr>
      <xdr:spPr>
        <a:xfrm>
          <a:off x="19310427" y="1089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92546</xdr:rowOff>
    </xdr:from>
    <xdr:ext cx="469744" cy="259045"/>
    <xdr:sp macro="" textlink="">
      <xdr:nvSpPr>
        <xdr:cNvPr id="719" name="n_4aveValue【保健センター・保健所】&#10;一人当たり面積"/>
        <xdr:cNvSpPr txBox="1"/>
      </xdr:nvSpPr>
      <xdr:spPr>
        <a:xfrm>
          <a:off x="184214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59162</xdr:rowOff>
    </xdr:from>
    <xdr:ext cx="469744" cy="259045"/>
    <xdr:sp macro="" textlink="">
      <xdr:nvSpPr>
        <xdr:cNvPr id="720" name="n_1mainValue【保健センター・保健所】&#10;一人当たり面積"/>
        <xdr:cNvSpPr txBox="1"/>
      </xdr:nvSpPr>
      <xdr:spPr>
        <a:xfrm>
          <a:off x="21075727" y="1051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65694</xdr:rowOff>
    </xdr:from>
    <xdr:ext cx="469744" cy="259045"/>
    <xdr:sp macro="" textlink="">
      <xdr:nvSpPr>
        <xdr:cNvPr id="721" name="n_2mainValue【保健センター・保健所】&#10;一人当たり面積"/>
        <xdr:cNvSpPr txBox="1"/>
      </xdr:nvSpPr>
      <xdr:spPr>
        <a:xfrm>
          <a:off x="20199427" y="10524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72226</xdr:rowOff>
    </xdr:from>
    <xdr:ext cx="469744" cy="259045"/>
    <xdr:sp macro="" textlink="">
      <xdr:nvSpPr>
        <xdr:cNvPr id="722" name="n_3mainValue【保健センター・保健所】&#10;一人当たり面積"/>
        <xdr:cNvSpPr txBox="1"/>
      </xdr:nvSpPr>
      <xdr:spPr>
        <a:xfrm>
          <a:off x="19310427" y="1053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75492</xdr:rowOff>
    </xdr:from>
    <xdr:ext cx="469744" cy="259045"/>
    <xdr:sp macro="" textlink="">
      <xdr:nvSpPr>
        <xdr:cNvPr id="723" name="n_4mainValue【保健センター・保健所】&#10;一人当たり面積"/>
        <xdr:cNvSpPr txBox="1"/>
      </xdr:nvSpPr>
      <xdr:spPr>
        <a:xfrm>
          <a:off x="18421427" y="1053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114300</xdr:rowOff>
    </xdr:to>
    <xdr:cxnSp macro="">
      <xdr:nvCxnSpPr>
        <xdr:cNvPr id="748" name="直線コネクタ 747"/>
        <xdr:cNvCxnSpPr/>
      </xdr:nvCxnSpPr>
      <xdr:spPr>
        <a:xfrm flipV="1">
          <a:off x="16318864" y="13232130"/>
          <a:ext cx="0" cy="162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9" name="【消防施設】&#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0" name="直線コネクタ 749"/>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51" name="【消防施設】&#10;有形固定資産減価償却率最大値テキスト"/>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52" name="直線コネクタ 751"/>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92091</xdr:rowOff>
    </xdr:from>
    <xdr:ext cx="405111" cy="259045"/>
    <xdr:sp macro="" textlink="">
      <xdr:nvSpPr>
        <xdr:cNvPr id="753" name="【消防施設】&#10;有形固定資産減価償却率平均値テキスト"/>
        <xdr:cNvSpPr txBox="1"/>
      </xdr:nvSpPr>
      <xdr:spPr>
        <a:xfrm>
          <a:off x="16357600" y="13979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69214</xdr:rowOff>
    </xdr:from>
    <xdr:to>
      <xdr:col>85</xdr:col>
      <xdr:colOff>177800</xdr:colOff>
      <xdr:row>82</xdr:row>
      <xdr:rowOff>170814</xdr:rowOff>
    </xdr:to>
    <xdr:sp macro="" textlink="">
      <xdr:nvSpPr>
        <xdr:cNvPr id="754" name="フローチャート: 判断 753"/>
        <xdr:cNvSpPr/>
      </xdr:nvSpPr>
      <xdr:spPr>
        <a:xfrm>
          <a:off x="16268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63500</xdr:rowOff>
    </xdr:from>
    <xdr:to>
      <xdr:col>81</xdr:col>
      <xdr:colOff>101600</xdr:colOff>
      <xdr:row>82</xdr:row>
      <xdr:rowOff>165100</xdr:rowOff>
    </xdr:to>
    <xdr:sp macro="" textlink="">
      <xdr:nvSpPr>
        <xdr:cNvPr id="755" name="フローチャート: 判断 754"/>
        <xdr:cNvSpPr/>
      </xdr:nvSpPr>
      <xdr:spPr>
        <a:xfrm>
          <a:off x="1543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40639</xdr:rowOff>
    </xdr:from>
    <xdr:to>
      <xdr:col>76</xdr:col>
      <xdr:colOff>165100</xdr:colOff>
      <xdr:row>82</xdr:row>
      <xdr:rowOff>142239</xdr:rowOff>
    </xdr:to>
    <xdr:sp macro="" textlink="">
      <xdr:nvSpPr>
        <xdr:cNvPr id="756" name="フローチャート: 判断 755"/>
        <xdr:cNvSpPr/>
      </xdr:nvSpPr>
      <xdr:spPr>
        <a:xfrm>
          <a:off x="14541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25400</xdr:rowOff>
    </xdr:from>
    <xdr:to>
      <xdr:col>72</xdr:col>
      <xdr:colOff>38100</xdr:colOff>
      <xdr:row>82</xdr:row>
      <xdr:rowOff>127000</xdr:rowOff>
    </xdr:to>
    <xdr:sp macro="" textlink="">
      <xdr:nvSpPr>
        <xdr:cNvPr id="757" name="フローチャート: 判断 756"/>
        <xdr:cNvSpPr/>
      </xdr:nvSpPr>
      <xdr:spPr>
        <a:xfrm>
          <a:off x="13652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29211</xdr:rowOff>
    </xdr:from>
    <xdr:to>
      <xdr:col>67</xdr:col>
      <xdr:colOff>101600</xdr:colOff>
      <xdr:row>82</xdr:row>
      <xdr:rowOff>130811</xdr:rowOff>
    </xdr:to>
    <xdr:sp macro="" textlink="">
      <xdr:nvSpPr>
        <xdr:cNvPr id="758" name="フローチャート: 判断 757"/>
        <xdr:cNvSpPr/>
      </xdr:nvSpPr>
      <xdr:spPr>
        <a:xfrm>
          <a:off x="12763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52070</xdr:rowOff>
    </xdr:from>
    <xdr:to>
      <xdr:col>85</xdr:col>
      <xdr:colOff>177800</xdr:colOff>
      <xdr:row>83</xdr:row>
      <xdr:rowOff>153670</xdr:rowOff>
    </xdr:to>
    <xdr:sp macro="" textlink="">
      <xdr:nvSpPr>
        <xdr:cNvPr id="764" name="楕円 763"/>
        <xdr:cNvSpPr/>
      </xdr:nvSpPr>
      <xdr:spPr>
        <a:xfrm>
          <a:off x="162687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30497</xdr:rowOff>
    </xdr:from>
    <xdr:ext cx="405111" cy="259045"/>
    <xdr:sp macro="" textlink="">
      <xdr:nvSpPr>
        <xdr:cNvPr id="765" name="【消防施設】&#10;有形固定資産減価償却率該当値テキスト"/>
        <xdr:cNvSpPr txBox="1"/>
      </xdr:nvSpPr>
      <xdr:spPr>
        <a:xfrm>
          <a:off x="16357600"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160655</xdr:rowOff>
    </xdr:from>
    <xdr:to>
      <xdr:col>81</xdr:col>
      <xdr:colOff>101600</xdr:colOff>
      <xdr:row>84</xdr:row>
      <xdr:rowOff>90805</xdr:rowOff>
    </xdr:to>
    <xdr:sp macro="" textlink="">
      <xdr:nvSpPr>
        <xdr:cNvPr id="766" name="楕円 765"/>
        <xdr:cNvSpPr/>
      </xdr:nvSpPr>
      <xdr:spPr>
        <a:xfrm>
          <a:off x="15430500" y="1439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102870</xdr:rowOff>
    </xdr:from>
    <xdr:to>
      <xdr:col>85</xdr:col>
      <xdr:colOff>127000</xdr:colOff>
      <xdr:row>84</xdr:row>
      <xdr:rowOff>40005</xdr:rowOff>
    </xdr:to>
    <xdr:cxnSp macro="">
      <xdr:nvCxnSpPr>
        <xdr:cNvPr id="767" name="直線コネクタ 766"/>
        <xdr:cNvCxnSpPr/>
      </xdr:nvCxnSpPr>
      <xdr:spPr>
        <a:xfrm flipV="1">
          <a:off x="15481300" y="14333220"/>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114936</xdr:rowOff>
    </xdr:from>
    <xdr:to>
      <xdr:col>76</xdr:col>
      <xdr:colOff>165100</xdr:colOff>
      <xdr:row>84</xdr:row>
      <xdr:rowOff>45086</xdr:rowOff>
    </xdr:to>
    <xdr:sp macro="" textlink="">
      <xdr:nvSpPr>
        <xdr:cNvPr id="768" name="楕円 767"/>
        <xdr:cNvSpPr/>
      </xdr:nvSpPr>
      <xdr:spPr>
        <a:xfrm>
          <a:off x="14541500" y="143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165736</xdr:rowOff>
    </xdr:from>
    <xdr:to>
      <xdr:col>81</xdr:col>
      <xdr:colOff>50800</xdr:colOff>
      <xdr:row>84</xdr:row>
      <xdr:rowOff>40005</xdr:rowOff>
    </xdr:to>
    <xdr:cxnSp macro="">
      <xdr:nvCxnSpPr>
        <xdr:cNvPr id="769" name="直線コネクタ 768"/>
        <xdr:cNvCxnSpPr/>
      </xdr:nvCxnSpPr>
      <xdr:spPr>
        <a:xfrm>
          <a:off x="14592300" y="1439608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78739</xdr:rowOff>
    </xdr:from>
    <xdr:to>
      <xdr:col>72</xdr:col>
      <xdr:colOff>38100</xdr:colOff>
      <xdr:row>84</xdr:row>
      <xdr:rowOff>8889</xdr:rowOff>
    </xdr:to>
    <xdr:sp macro="" textlink="">
      <xdr:nvSpPr>
        <xdr:cNvPr id="770" name="楕円 769"/>
        <xdr:cNvSpPr/>
      </xdr:nvSpPr>
      <xdr:spPr>
        <a:xfrm>
          <a:off x="13652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129539</xdr:rowOff>
    </xdr:from>
    <xdr:to>
      <xdr:col>76</xdr:col>
      <xdr:colOff>114300</xdr:colOff>
      <xdr:row>83</xdr:row>
      <xdr:rowOff>165736</xdr:rowOff>
    </xdr:to>
    <xdr:cxnSp macro="">
      <xdr:nvCxnSpPr>
        <xdr:cNvPr id="771" name="直線コネクタ 770"/>
        <xdr:cNvCxnSpPr/>
      </xdr:nvCxnSpPr>
      <xdr:spPr>
        <a:xfrm>
          <a:off x="13703300" y="1435988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42545</xdr:rowOff>
    </xdr:from>
    <xdr:to>
      <xdr:col>67</xdr:col>
      <xdr:colOff>101600</xdr:colOff>
      <xdr:row>83</xdr:row>
      <xdr:rowOff>144145</xdr:rowOff>
    </xdr:to>
    <xdr:sp macro="" textlink="">
      <xdr:nvSpPr>
        <xdr:cNvPr id="772" name="楕円 771"/>
        <xdr:cNvSpPr/>
      </xdr:nvSpPr>
      <xdr:spPr>
        <a:xfrm>
          <a:off x="12763500" y="1427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93345</xdr:rowOff>
    </xdr:from>
    <xdr:to>
      <xdr:col>71</xdr:col>
      <xdr:colOff>177800</xdr:colOff>
      <xdr:row>83</xdr:row>
      <xdr:rowOff>129539</xdr:rowOff>
    </xdr:to>
    <xdr:cxnSp macro="">
      <xdr:nvCxnSpPr>
        <xdr:cNvPr id="773" name="直線コネクタ 772"/>
        <xdr:cNvCxnSpPr/>
      </xdr:nvCxnSpPr>
      <xdr:spPr>
        <a:xfrm>
          <a:off x="12814300" y="1432369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10177</xdr:rowOff>
    </xdr:from>
    <xdr:ext cx="405111" cy="259045"/>
    <xdr:sp macro="" textlink="">
      <xdr:nvSpPr>
        <xdr:cNvPr id="774" name="n_1aveValue【消防施設】&#10;有形固定資産減価償却率"/>
        <xdr:cNvSpPr txBox="1"/>
      </xdr:nvSpPr>
      <xdr:spPr>
        <a:xfrm>
          <a:off x="15266044"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158766</xdr:rowOff>
    </xdr:from>
    <xdr:ext cx="405111" cy="259045"/>
    <xdr:sp macro="" textlink="">
      <xdr:nvSpPr>
        <xdr:cNvPr id="775" name="n_2aveValue【消防施設】&#10;有形固定資産減価償却率"/>
        <xdr:cNvSpPr txBox="1"/>
      </xdr:nvSpPr>
      <xdr:spPr>
        <a:xfrm>
          <a:off x="14389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143527</xdr:rowOff>
    </xdr:from>
    <xdr:ext cx="405111" cy="259045"/>
    <xdr:sp macro="" textlink="">
      <xdr:nvSpPr>
        <xdr:cNvPr id="776" name="n_3aveValue【消防施設】&#10;有形固定資産減価償却率"/>
        <xdr:cNvSpPr txBox="1"/>
      </xdr:nvSpPr>
      <xdr:spPr>
        <a:xfrm>
          <a:off x="13500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147338</xdr:rowOff>
    </xdr:from>
    <xdr:ext cx="405111" cy="259045"/>
    <xdr:sp macro="" textlink="">
      <xdr:nvSpPr>
        <xdr:cNvPr id="777" name="n_4aveValue【消防施設】&#10;有形固定資産減価償却率"/>
        <xdr:cNvSpPr txBox="1"/>
      </xdr:nvSpPr>
      <xdr:spPr>
        <a:xfrm>
          <a:off x="12611744" y="1386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81932</xdr:rowOff>
    </xdr:from>
    <xdr:ext cx="405111" cy="259045"/>
    <xdr:sp macro="" textlink="">
      <xdr:nvSpPr>
        <xdr:cNvPr id="778" name="n_1mainValue【消防施設】&#10;有形固定資産減価償却率"/>
        <xdr:cNvSpPr txBox="1"/>
      </xdr:nvSpPr>
      <xdr:spPr>
        <a:xfrm>
          <a:off x="15266044" y="1448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36213</xdr:rowOff>
    </xdr:from>
    <xdr:ext cx="405111" cy="259045"/>
    <xdr:sp macro="" textlink="">
      <xdr:nvSpPr>
        <xdr:cNvPr id="779" name="n_2mainValue【消防施設】&#10;有形固定資産減価償却率"/>
        <xdr:cNvSpPr txBox="1"/>
      </xdr:nvSpPr>
      <xdr:spPr>
        <a:xfrm>
          <a:off x="14389744" y="1443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16</xdr:rowOff>
    </xdr:from>
    <xdr:ext cx="405111" cy="259045"/>
    <xdr:sp macro="" textlink="">
      <xdr:nvSpPr>
        <xdr:cNvPr id="780" name="n_3mainValue【消防施設】&#10;有形固定資産減価償却率"/>
        <xdr:cNvSpPr txBox="1"/>
      </xdr:nvSpPr>
      <xdr:spPr>
        <a:xfrm>
          <a:off x="135007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135272</xdr:rowOff>
    </xdr:from>
    <xdr:ext cx="405111" cy="259045"/>
    <xdr:sp macro="" textlink="">
      <xdr:nvSpPr>
        <xdr:cNvPr id="781" name="n_4mainValue【消防施設】&#10;有形固定資産減価償却率"/>
        <xdr:cNvSpPr txBox="1"/>
      </xdr:nvSpPr>
      <xdr:spPr>
        <a:xfrm>
          <a:off x="12611744" y="1436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2" name="直線コネクタ 79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3" name="テキスト ボックス 79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4" name="直線コネクタ 79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5" name="テキスト ボックス 79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6" name="直線コネクタ 79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7" name="テキスト ボックス 79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8" name="直線コネクタ 79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9" name="テキスト ボックス 79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0" name="直線コネクタ 79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1" name="テキスト ボックス 80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2" name="直線コネクタ 80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3" name="テキスト ボックス 80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67492</xdr:rowOff>
    </xdr:from>
    <xdr:to>
      <xdr:col>116</xdr:col>
      <xdr:colOff>62864</xdr:colOff>
      <xdr:row>86</xdr:row>
      <xdr:rowOff>129539</xdr:rowOff>
    </xdr:to>
    <xdr:cxnSp macro="">
      <xdr:nvCxnSpPr>
        <xdr:cNvPr id="807" name="直線コネクタ 806"/>
        <xdr:cNvCxnSpPr/>
      </xdr:nvCxnSpPr>
      <xdr:spPr>
        <a:xfrm flipV="1">
          <a:off x="22160864" y="13269142"/>
          <a:ext cx="0" cy="1605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133366</xdr:rowOff>
    </xdr:from>
    <xdr:ext cx="469744" cy="259045"/>
    <xdr:sp macro="" textlink="">
      <xdr:nvSpPr>
        <xdr:cNvPr id="808" name="【消防施設】&#10;一人当たり面積最小値テキスト"/>
        <xdr:cNvSpPr txBox="1"/>
      </xdr:nvSpPr>
      <xdr:spPr>
        <a:xfrm>
          <a:off x="22199600" y="1487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129539</xdr:rowOff>
    </xdr:from>
    <xdr:to>
      <xdr:col>116</xdr:col>
      <xdr:colOff>152400</xdr:colOff>
      <xdr:row>86</xdr:row>
      <xdr:rowOff>129539</xdr:rowOff>
    </xdr:to>
    <xdr:cxnSp macro="">
      <xdr:nvCxnSpPr>
        <xdr:cNvPr id="809" name="直線コネクタ 808"/>
        <xdr:cNvCxnSpPr/>
      </xdr:nvCxnSpPr>
      <xdr:spPr>
        <a:xfrm>
          <a:off x="22072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14169</xdr:rowOff>
    </xdr:from>
    <xdr:ext cx="469744" cy="259045"/>
    <xdr:sp macro="" textlink="">
      <xdr:nvSpPr>
        <xdr:cNvPr id="810" name="【消防施設】&#10;一人当たり面積最大値テキスト"/>
        <xdr:cNvSpPr txBox="1"/>
      </xdr:nvSpPr>
      <xdr:spPr>
        <a:xfrm>
          <a:off x="22199600" y="1304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67492</xdr:rowOff>
    </xdr:from>
    <xdr:to>
      <xdr:col>116</xdr:col>
      <xdr:colOff>152400</xdr:colOff>
      <xdr:row>77</xdr:row>
      <xdr:rowOff>67492</xdr:rowOff>
    </xdr:to>
    <xdr:cxnSp macro="">
      <xdr:nvCxnSpPr>
        <xdr:cNvPr id="811" name="直線コネクタ 810"/>
        <xdr:cNvCxnSpPr/>
      </xdr:nvCxnSpPr>
      <xdr:spPr>
        <a:xfrm>
          <a:off x="22072600" y="13269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169834</xdr:rowOff>
    </xdr:from>
    <xdr:ext cx="469744" cy="259045"/>
    <xdr:sp macro="" textlink="">
      <xdr:nvSpPr>
        <xdr:cNvPr id="812" name="【消防施設】&#10;一人当たり面積平均値テキスト"/>
        <xdr:cNvSpPr txBox="1"/>
      </xdr:nvSpPr>
      <xdr:spPr>
        <a:xfrm>
          <a:off x="22199600" y="14571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19957</xdr:rowOff>
    </xdr:from>
    <xdr:to>
      <xdr:col>116</xdr:col>
      <xdr:colOff>114300</xdr:colOff>
      <xdr:row>85</xdr:row>
      <xdr:rowOff>121557</xdr:rowOff>
    </xdr:to>
    <xdr:sp macro="" textlink="">
      <xdr:nvSpPr>
        <xdr:cNvPr id="813" name="フローチャート: 判断 812"/>
        <xdr:cNvSpPr/>
      </xdr:nvSpPr>
      <xdr:spPr>
        <a:xfrm>
          <a:off x="22110700" y="1459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26488</xdr:rowOff>
    </xdr:from>
    <xdr:to>
      <xdr:col>112</xdr:col>
      <xdr:colOff>38100</xdr:colOff>
      <xdr:row>85</xdr:row>
      <xdr:rowOff>128088</xdr:rowOff>
    </xdr:to>
    <xdr:sp macro="" textlink="">
      <xdr:nvSpPr>
        <xdr:cNvPr id="814" name="フローチャート: 判断 813"/>
        <xdr:cNvSpPr/>
      </xdr:nvSpPr>
      <xdr:spPr>
        <a:xfrm>
          <a:off x="21272500" y="145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33020</xdr:rowOff>
    </xdr:from>
    <xdr:to>
      <xdr:col>107</xdr:col>
      <xdr:colOff>101600</xdr:colOff>
      <xdr:row>85</xdr:row>
      <xdr:rowOff>134620</xdr:rowOff>
    </xdr:to>
    <xdr:sp macro="" textlink="">
      <xdr:nvSpPr>
        <xdr:cNvPr id="815" name="フローチャート: 判断 814"/>
        <xdr:cNvSpPr/>
      </xdr:nvSpPr>
      <xdr:spPr>
        <a:xfrm>
          <a:off x="20383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33020</xdr:rowOff>
    </xdr:from>
    <xdr:to>
      <xdr:col>102</xdr:col>
      <xdr:colOff>165100</xdr:colOff>
      <xdr:row>85</xdr:row>
      <xdr:rowOff>134620</xdr:rowOff>
    </xdr:to>
    <xdr:sp macro="" textlink="">
      <xdr:nvSpPr>
        <xdr:cNvPr id="816" name="フローチャート: 判断 815"/>
        <xdr:cNvSpPr/>
      </xdr:nvSpPr>
      <xdr:spPr>
        <a:xfrm>
          <a:off x="19494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57513</xdr:rowOff>
    </xdr:from>
    <xdr:to>
      <xdr:col>98</xdr:col>
      <xdr:colOff>38100</xdr:colOff>
      <xdr:row>85</xdr:row>
      <xdr:rowOff>159113</xdr:rowOff>
    </xdr:to>
    <xdr:sp macro="" textlink="">
      <xdr:nvSpPr>
        <xdr:cNvPr id="817" name="フローチャート: 判断 816"/>
        <xdr:cNvSpPr/>
      </xdr:nvSpPr>
      <xdr:spPr>
        <a:xfrm>
          <a:off x="18605500" y="1463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137523</xdr:rowOff>
    </xdr:from>
    <xdr:to>
      <xdr:col>116</xdr:col>
      <xdr:colOff>114300</xdr:colOff>
      <xdr:row>85</xdr:row>
      <xdr:rowOff>67673</xdr:rowOff>
    </xdr:to>
    <xdr:sp macro="" textlink="">
      <xdr:nvSpPr>
        <xdr:cNvPr id="823" name="楕円 822"/>
        <xdr:cNvSpPr/>
      </xdr:nvSpPr>
      <xdr:spPr>
        <a:xfrm>
          <a:off x="221107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160400</xdr:rowOff>
    </xdr:from>
    <xdr:ext cx="469744" cy="259045"/>
    <xdr:sp macro="" textlink="">
      <xdr:nvSpPr>
        <xdr:cNvPr id="824" name="【消防施設】&#10;一人当たり面積該当値テキスト"/>
        <xdr:cNvSpPr txBox="1"/>
      </xdr:nvSpPr>
      <xdr:spPr>
        <a:xfrm>
          <a:off x="22199600" y="14390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148952</xdr:rowOff>
    </xdr:from>
    <xdr:to>
      <xdr:col>112</xdr:col>
      <xdr:colOff>38100</xdr:colOff>
      <xdr:row>85</xdr:row>
      <xdr:rowOff>79102</xdr:rowOff>
    </xdr:to>
    <xdr:sp macro="" textlink="">
      <xdr:nvSpPr>
        <xdr:cNvPr id="825" name="楕円 824"/>
        <xdr:cNvSpPr/>
      </xdr:nvSpPr>
      <xdr:spPr>
        <a:xfrm>
          <a:off x="21272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16873</xdr:rowOff>
    </xdr:from>
    <xdr:to>
      <xdr:col>116</xdr:col>
      <xdr:colOff>63500</xdr:colOff>
      <xdr:row>85</xdr:row>
      <xdr:rowOff>28302</xdr:rowOff>
    </xdr:to>
    <xdr:cxnSp macro="">
      <xdr:nvCxnSpPr>
        <xdr:cNvPr id="826" name="直線コネクタ 825"/>
        <xdr:cNvCxnSpPr/>
      </xdr:nvCxnSpPr>
      <xdr:spPr>
        <a:xfrm flipV="1">
          <a:off x="21323300" y="14590123"/>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155484</xdr:rowOff>
    </xdr:from>
    <xdr:to>
      <xdr:col>107</xdr:col>
      <xdr:colOff>101600</xdr:colOff>
      <xdr:row>85</xdr:row>
      <xdr:rowOff>85634</xdr:rowOff>
    </xdr:to>
    <xdr:sp macro="" textlink="">
      <xdr:nvSpPr>
        <xdr:cNvPr id="827" name="楕円 826"/>
        <xdr:cNvSpPr/>
      </xdr:nvSpPr>
      <xdr:spPr>
        <a:xfrm>
          <a:off x="20383500" y="1455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28302</xdr:rowOff>
    </xdr:from>
    <xdr:to>
      <xdr:col>111</xdr:col>
      <xdr:colOff>177800</xdr:colOff>
      <xdr:row>85</xdr:row>
      <xdr:rowOff>34834</xdr:rowOff>
    </xdr:to>
    <xdr:cxnSp macro="">
      <xdr:nvCxnSpPr>
        <xdr:cNvPr id="828" name="直線コネクタ 827"/>
        <xdr:cNvCxnSpPr/>
      </xdr:nvCxnSpPr>
      <xdr:spPr>
        <a:xfrm flipV="1">
          <a:off x="20434300" y="14601552"/>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162016</xdr:rowOff>
    </xdr:from>
    <xdr:to>
      <xdr:col>102</xdr:col>
      <xdr:colOff>165100</xdr:colOff>
      <xdr:row>85</xdr:row>
      <xdr:rowOff>92166</xdr:rowOff>
    </xdr:to>
    <xdr:sp macro="" textlink="">
      <xdr:nvSpPr>
        <xdr:cNvPr id="829" name="楕円 828"/>
        <xdr:cNvSpPr/>
      </xdr:nvSpPr>
      <xdr:spPr>
        <a:xfrm>
          <a:off x="19494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34834</xdr:rowOff>
    </xdr:from>
    <xdr:to>
      <xdr:col>107</xdr:col>
      <xdr:colOff>50800</xdr:colOff>
      <xdr:row>85</xdr:row>
      <xdr:rowOff>41366</xdr:rowOff>
    </xdr:to>
    <xdr:cxnSp macro="">
      <xdr:nvCxnSpPr>
        <xdr:cNvPr id="830" name="直線コネクタ 829"/>
        <xdr:cNvCxnSpPr/>
      </xdr:nvCxnSpPr>
      <xdr:spPr>
        <a:xfrm flipV="1">
          <a:off x="19545300" y="1460808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148952</xdr:rowOff>
    </xdr:from>
    <xdr:to>
      <xdr:col>98</xdr:col>
      <xdr:colOff>38100</xdr:colOff>
      <xdr:row>85</xdr:row>
      <xdr:rowOff>79102</xdr:rowOff>
    </xdr:to>
    <xdr:sp macro="" textlink="">
      <xdr:nvSpPr>
        <xdr:cNvPr id="831" name="楕円 830"/>
        <xdr:cNvSpPr/>
      </xdr:nvSpPr>
      <xdr:spPr>
        <a:xfrm>
          <a:off x="18605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28302</xdr:rowOff>
    </xdr:from>
    <xdr:to>
      <xdr:col>102</xdr:col>
      <xdr:colOff>114300</xdr:colOff>
      <xdr:row>85</xdr:row>
      <xdr:rowOff>41366</xdr:rowOff>
    </xdr:to>
    <xdr:cxnSp macro="">
      <xdr:nvCxnSpPr>
        <xdr:cNvPr id="832" name="直線コネクタ 831"/>
        <xdr:cNvCxnSpPr/>
      </xdr:nvCxnSpPr>
      <xdr:spPr>
        <a:xfrm>
          <a:off x="18656300" y="14601552"/>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119215</xdr:rowOff>
    </xdr:from>
    <xdr:ext cx="469744" cy="259045"/>
    <xdr:sp macro="" textlink="">
      <xdr:nvSpPr>
        <xdr:cNvPr id="833" name="n_1aveValue【消防施設】&#10;一人当たり面積"/>
        <xdr:cNvSpPr txBox="1"/>
      </xdr:nvSpPr>
      <xdr:spPr>
        <a:xfrm>
          <a:off x="21075727" y="146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125747</xdr:rowOff>
    </xdr:from>
    <xdr:ext cx="469744" cy="259045"/>
    <xdr:sp macro="" textlink="">
      <xdr:nvSpPr>
        <xdr:cNvPr id="834" name="n_2aveValue【消防施設】&#10;一人当たり面積"/>
        <xdr:cNvSpPr txBox="1"/>
      </xdr:nvSpPr>
      <xdr:spPr>
        <a:xfrm>
          <a:off x="20199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125747</xdr:rowOff>
    </xdr:from>
    <xdr:ext cx="469744" cy="259045"/>
    <xdr:sp macro="" textlink="">
      <xdr:nvSpPr>
        <xdr:cNvPr id="835" name="n_3aveValue【消防施設】&#10;一人当たり面積"/>
        <xdr:cNvSpPr txBox="1"/>
      </xdr:nvSpPr>
      <xdr:spPr>
        <a:xfrm>
          <a:off x="19310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150240</xdr:rowOff>
    </xdr:from>
    <xdr:ext cx="469744" cy="259045"/>
    <xdr:sp macro="" textlink="">
      <xdr:nvSpPr>
        <xdr:cNvPr id="836" name="n_4aveValue【消防施設】&#10;一人当たり面積"/>
        <xdr:cNvSpPr txBox="1"/>
      </xdr:nvSpPr>
      <xdr:spPr>
        <a:xfrm>
          <a:off x="18421427" y="1472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95629</xdr:rowOff>
    </xdr:from>
    <xdr:ext cx="469744" cy="259045"/>
    <xdr:sp macro="" textlink="">
      <xdr:nvSpPr>
        <xdr:cNvPr id="837" name="n_1mainValue【消防施設】&#10;一人当たり面積"/>
        <xdr:cNvSpPr txBox="1"/>
      </xdr:nvSpPr>
      <xdr:spPr>
        <a:xfrm>
          <a:off x="21075727" y="1432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102161</xdr:rowOff>
    </xdr:from>
    <xdr:ext cx="469744" cy="259045"/>
    <xdr:sp macro="" textlink="">
      <xdr:nvSpPr>
        <xdr:cNvPr id="838" name="n_2mainValue【消防施設】&#10;一人当たり面積"/>
        <xdr:cNvSpPr txBox="1"/>
      </xdr:nvSpPr>
      <xdr:spPr>
        <a:xfrm>
          <a:off x="20199427" y="1433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108693</xdr:rowOff>
    </xdr:from>
    <xdr:ext cx="469744" cy="259045"/>
    <xdr:sp macro="" textlink="">
      <xdr:nvSpPr>
        <xdr:cNvPr id="839" name="n_3mainValue【消防施設】&#10;一人当たり面積"/>
        <xdr:cNvSpPr txBox="1"/>
      </xdr:nvSpPr>
      <xdr:spPr>
        <a:xfrm>
          <a:off x="19310427" y="1433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95629</xdr:rowOff>
    </xdr:from>
    <xdr:ext cx="469744" cy="259045"/>
    <xdr:sp macro="" textlink="">
      <xdr:nvSpPr>
        <xdr:cNvPr id="840" name="n_4mainValue【消防施設】&#10;一人当たり面積"/>
        <xdr:cNvSpPr txBox="1"/>
      </xdr:nvSpPr>
      <xdr:spPr>
        <a:xfrm>
          <a:off x="18421427" y="1432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866" name="直線コネクタ 865"/>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869" name="【庁舎】&#10;有形固定資産減価償却率最大値テキスト"/>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870" name="直線コネクタ 869"/>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162214</xdr:rowOff>
    </xdr:from>
    <xdr:ext cx="405111" cy="259045"/>
    <xdr:sp macro="" textlink="">
      <xdr:nvSpPr>
        <xdr:cNvPr id="871" name="【庁舎】&#10;有形固定資産減価償却率平均値テキスト"/>
        <xdr:cNvSpPr txBox="1"/>
      </xdr:nvSpPr>
      <xdr:spPr>
        <a:xfrm>
          <a:off x="16357600" y="17821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xdr:rowOff>
    </xdr:from>
    <xdr:to>
      <xdr:col>85</xdr:col>
      <xdr:colOff>177800</xdr:colOff>
      <xdr:row>104</xdr:row>
      <xdr:rowOff>113937</xdr:rowOff>
    </xdr:to>
    <xdr:sp macro="" textlink="">
      <xdr:nvSpPr>
        <xdr:cNvPr id="872" name="フローチャート: 判断 871"/>
        <xdr:cNvSpPr/>
      </xdr:nvSpPr>
      <xdr:spPr>
        <a:xfrm>
          <a:off x="162687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xdr:rowOff>
    </xdr:from>
    <xdr:to>
      <xdr:col>81</xdr:col>
      <xdr:colOff>101600</xdr:colOff>
      <xdr:row>104</xdr:row>
      <xdr:rowOff>110671</xdr:rowOff>
    </xdr:to>
    <xdr:sp macro="" textlink="">
      <xdr:nvSpPr>
        <xdr:cNvPr id="873" name="フローチャート: 判断 872"/>
        <xdr:cNvSpPr/>
      </xdr:nvSpPr>
      <xdr:spPr>
        <a:xfrm>
          <a:off x="154305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74" name="フローチャート: 判断 873"/>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7438</xdr:rowOff>
    </xdr:from>
    <xdr:to>
      <xdr:col>72</xdr:col>
      <xdr:colOff>38100</xdr:colOff>
      <xdr:row>104</xdr:row>
      <xdr:rowOff>109038</xdr:rowOff>
    </xdr:to>
    <xdr:sp macro="" textlink="">
      <xdr:nvSpPr>
        <xdr:cNvPr id="875" name="フローチャート: 判断 874"/>
        <xdr:cNvSpPr/>
      </xdr:nvSpPr>
      <xdr:spPr>
        <a:xfrm>
          <a:off x="13652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38463</xdr:rowOff>
    </xdr:from>
    <xdr:to>
      <xdr:col>67</xdr:col>
      <xdr:colOff>101600</xdr:colOff>
      <xdr:row>104</xdr:row>
      <xdr:rowOff>140063</xdr:rowOff>
    </xdr:to>
    <xdr:sp macro="" textlink="">
      <xdr:nvSpPr>
        <xdr:cNvPr id="876" name="フローチャート: 判断 875"/>
        <xdr:cNvSpPr/>
      </xdr:nvSpPr>
      <xdr:spPr>
        <a:xfrm>
          <a:off x="12763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41729</xdr:rowOff>
    </xdr:from>
    <xdr:to>
      <xdr:col>85</xdr:col>
      <xdr:colOff>177800</xdr:colOff>
      <xdr:row>103</xdr:row>
      <xdr:rowOff>143329</xdr:rowOff>
    </xdr:to>
    <xdr:sp macro="" textlink="">
      <xdr:nvSpPr>
        <xdr:cNvPr id="882" name="楕円 881"/>
        <xdr:cNvSpPr/>
      </xdr:nvSpPr>
      <xdr:spPr>
        <a:xfrm>
          <a:off x="16268700" y="1770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64606</xdr:rowOff>
    </xdr:from>
    <xdr:ext cx="405111" cy="259045"/>
    <xdr:sp macro="" textlink="">
      <xdr:nvSpPr>
        <xdr:cNvPr id="883" name="【庁舎】&#10;有形固定資産減価償却率該当値テキスト"/>
        <xdr:cNvSpPr txBox="1"/>
      </xdr:nvSpPr>
      <xdr:spPr>
        <a:xfrm>
          <a:off x="16357600" y="17552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31931</xdr:rowOff>
    </xdr:from>
    <xdr:to>
      <xdr:col>81</xdr:col>
      <xdr:colOff>101600</xdr:colOff>
      <xdr:row>103</xdr:row>
      <xdr:rowOff>133531</xdr:rowOff>
    </xdr:to>
    <xdr:sp macro="" textlink="">
      <xdr:nvSpPr>
        <xdr:cNvPr id="884" name="楕円 883"/>
        <xdr:cNvSpPr/>
      </xdr:nvSpPr>
      <xdr:spPr>
        <a:xfrm>
          <a:off x="15430500" y="1769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82731</xdr:rowOff>
    </xdr:from>
    <xdr:to>
      <xdr:col>85</xdr:col>
      <xdr:colOff>127000</xdr:colOff>
      <xdr:row>103</xdr:row>
      <xdr:rowOff>92529</xdr:rowOff>
    </xdr:to>
    <xdr:cxnSp macro="">
      <xdr:nvCxnSpPr>
        <xdr:cNvPr id="885" name="直線コネクタ 884"/>
        <xdr:cNvCxnSpPr/>
      </xdr:nvCxnSpPr>
      <xdr:spPr>
        <a:xfrm>
          <a:off x="15481300" y="17742081"/>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152763</xdr:rowOff>
    </xdr:from>
    <xdr:to>
      <xdr:col>76</xdr:col>
      <xdr:colOff>165100</xdr:colOff>
      <xdr:row>103</xdr:row>
      <xdr:rowOff>82913</xdr:rowOff>
    </xdr:to>
    <xdr:sp macro="" textlink="">
      <xdr:nvSpPr>
        <xdr:cNvPr id="886" name="楕円 885"/>
        <xdr:cNvSpPr/>
      </xdr:nvSpPr>
      <xdr:spPr>
        <a:xfrm>
          <a:off x="14541500" y="1764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32113</xdr:rowOff>
    </xdr:from>
    <xdr:to>
      <xdr:col>81</xdr:col>
      <xdr:colOff>50800</xdr:colOff>
      <xdr:row>103</xdr:row>
      <xdr:rowOff>82731</xdr:rowOff>
    </xdr:to>
    <xdr:cxnSp macro="">
      <xdr:nvCxnSpPr>
        <xdr:cNvPr id="887" name="直線コネクタ 886"/>
        <xdr:cNvCxnSpPr/>
      </xdr:nvCxnSpPr>
      <xdr:spPr>
        <a:xfrm>
          <a:off x="14592300" y="17691463"/>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102144</xdr:rowOff>
    </xdr:from>
    <xdr:to>
      <xdr:col>72</xdr:col>
      <xdr:colOff>38100</xdr:colOff>
      <xdr:row>103</xdr:row>
      <xdr:rowOff>32294</xdr:rowOff>
    </xdr:to>
    <xdr:sp macro="" textlink="">
      <xdr:nvSpPr>
        <xdr:cNvPr id="888" name="楕円 887"/>
        <xdr:cNvSpPr/>
      </xdr:nvSpPr>
      <xdr:spPr>
        <a:xfrm>
          <a:off x="13652500" y="1759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152944</xdr:rowOff>
    </xdr:from>
    <xdr:to>
      <xdr:col>76</xdr:col>
      <xdr:colOff>114300</xdr:colOff>
      <xdr:row>103</xdr:row>
      <xdr:rowOff>32113</xdr:rowOff>
    </xdr:to>
    <xdr:cxnSp macro="">
      <xdr:nvCxnSpPr>
        <xdr:cNvPr id="889" name="直線コネクタ 888"/>
        <xdr:cNvCxnSpPr/>
      </xdr:nvCxnSpPr>
      <xdr:spPr>
        <a:xfrm>
          <a:off x="13703300" y="17640844"/>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51526</xdr:rowOff>
    </xdr:from>
    <xdr:to>
      <xdr:col>67</xdr:col>
      <xdr:colOff>101600</xdr:colOff>
      <xdr:row>102</xdr:row>
      <xdr:rowOff>153126</xdr:rowOff>
    </xdr:to>
    <xdr:sp macro="" textlink="">
      <xdr:nvSpPr>
        <xdr:cNvPr id="890" name="楕円 889"/>
        <xdr:cNvSpPr/>
      </xdr:nvSpPr>
      <xdr:spPr>
        <a:xfrm>
          <a:off x="12763500" y="1753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102326</xdr:rowOff>
    </xdr:from>
    <xdr:to>
      <xdr:col>71</xdr:col>
      <xdr:colOff>177800</xdr:colOff>
      <xdr:row>102</xdr:row>
      <xdr:rowOff>152944</xdr:rowOff>
    </xdr:to>
    <xdr:cxnSp macro="">
      <xdr:nvCxnSpPr>
        <xdr:cNvPr id="891" name="直線コネクタ 890"/>
        <xdr:cNvCxnSpPr/>
      </xdr:nvCxnSpPr>
      <xdr:spPr>
        <a:xfrm>
          <a:off x="12814300" y="17590226"/>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101798</xdr:rowOff>
    </xdr:from>
    <xdr:ext cx="405111" cy="259045"/>
    <xdr:sp macro="" textlink="">
      <xdr:nvSpPr>
        <xdr:cNvPr id="892" name="n_1aveValue【庁舎】&#10;有形固定資産減価償却率"/>
        <xdr:cNvSpPr txBox="1"/>
      </xdr:nvSpPr>
      <xdr:spPr>
        <a:xfrm>
          <a:off x="15266044" y="1793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893" name="n_2aveValue【庁舎】&#10;有形固定資産減価償却率"/>
        <xdr:cNvSpPr txBox="1"/>
      </xdr:nvSpPr>
      <xdr:spPr>
        <a:xfrm>
          <a:off x="14389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100165</xdr:rowOff>
    </xdr:from>
    <xdr:ext cx="405111" cy="259045"/>
    <xdr:sp macro="" textlink="">
      <xdr:nvSpPr>
        <xdr:cNvPr id="894" name="n_3aveValue【庁舎】&#10;有形固定資産減価償却率"/>
        <xdr:cNvSpPr txBox="1"/>
      </xdr:nvSpPr>
      <xdr:spPr>
        <a:xfrm>
          <a:off x="135007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131190</xdr:rowOff>
    </xdr:from>
    <xdr:ext cx="405111" cy="259045"/>
    <xdr:sp macro="" textlink="">
      <xdr:nvSpPr>
        <xdr:cNvPr id="895" name="n_4aveValue【庁舎】&#10;有形固定資産減価償却率"/>
        <xdr:cNvSpPr txBox="1"/>
      </xdr:nvSpPr>
      <xdr:spPr>
        <a:xfrm>
          <a:off x="12611744" y="1796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150058</xdr:rowOff>
    </xdr:from>
    <xdr:ext cx="405111" cy="259045"/>
    <xdr:sp macro="" textlink="">
      <xdr:nvSpPr>
        <xdr:cNvPr id="896" name="n_1mainValue【庁舎】&#10;有形固定資産減価償却率"/>
        <xdr:cNvSpPr txBox="1"/>
      </xdr:nvSpPr>
      <xdr:spPr>
        <a:xfrm>
          <a:off x="15266044" y="1746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99440</xdr:rowOff>
    </xdr:from>
    <xdr:ext cx="405111" cy="259045"/>
    <xdr:sp macro="" textlink="">
      <xdr:nvSpPr>
        <xdr:cNvPr id="897" name="n_2mainValue【庁舎】&#10;有形固定資産減価償却率"/>
        <xdr:cNvSpPr txBox="1"/>
      </xdr:nvSpPr>
      <xdr:spPr>
        <a:xfrm>
          <a:off x="14389744" y="1741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48821</xdr:rowOff>
    </xdr:from>
    <xdr:ext cx="405111" cy="259045"/>
    <xdr:sp macro="" textlink="">
      <xdr:nvSpPr>
        <xdr:cNvPr id="898" name="n_3mainValue【庁舎】&#10;有形固定資産減価償却率"/>
        <xdr:cNvSpPr txBox="1"/>
      </xdr:nvSpPr>
      <xdr:spPr>
        <a:xfrm>
          <a:off x="13500744" y="1736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169653</xdr:rowOff>
    </xdr:from>
    <xdr:ext cx="405111" cy="259045"/>
    <xdr:sp macro="" textlink="">
      <xdr:nvSpPr>
        <xdr:cNvPr id="899" name="n_4mainValue【庁舎】&#10;有形固定資産減価償却率"/>
        <xdr:cNvSpPr txBox="1"/>
      </xdr:nvSpPr>
      <xdr:spPr>
        <a:xfrm>
          <a:off x="12611744" y="17314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163830</xdr:rowOff>
    </xdr:from>
    <xdr:to>
      <xdr:col>116</xdr:col>
      <xdr:colOff>62864</xdr:colOff>
      <xdr:row>107</xdr:row>
      <xdr:rowOff>148589</xdr:rowOff>
    </xdr:to>
    <xdr:cxnSp macro="">
      <xdr:nvCxnSpPr>
        <xdr:cNvPr id="923" name="直線コネクタ 922"/>
        <xdr:cNvCxnSpPr/>
      </xdr:nvCxnSpPr>
      <xdr:spPr>
        <a:xfrm flipV="1">
          <a:off x="22160864" y="17137380"/>
          <a:ext cx="0" cy="1356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152416</xdr:rowOff>
    </xdr:from>
    <xdr:ext cx="469744" cy="259045"/>
    <xdr:sp macro="" textlink="">
      <xdr:nvSpPr>
        <xdr:cNvPr id="924" name="【庁舎】&#10;一人当たり面積最小値テキスト"/>
        <xdr:cNvSpPr txBox="1"/>
      </xdr:nvSpPr>
      <xdr:spPr>
        <a:xfrm>
          <a:off x="2219960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148589</xdr:rowOff>
    </xdr:from>
    <xdr:to>
      <xdr:col>116</xdr:col>
      <xdr:colOff>152400</xdr:colOff>
      <xdr:row>107</xdr:row>
      <xdr:rowOff>148589</xdr:rowOff>
    </xdr:to>
    <xdr:cxnSp macro="">
      <xdr:nvCxnSpPr>
        <xdr:cNvPr id="925" name="直線コネクタ 924"/>
        <xdr:cNvCxnSpPr/>
      </xdr:nvCxnSpPr>
      <xdr:spPr>
        <a:xfrm>
          <a:off x="22072600" y="1849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110507</xdr:rowOff>
    </xdr:from>
    <xdr:ext cx="469744" cy="259045"/>
    <xdr:sp macro="" textlink="">
      <xdr:nvSpPr>
        <xdr:cNvPr id="926" name="【庁舎】&#10;一人当たり面積最大値テキスト"/>
        <xdr:cNvSpPr txBox="1"/>
      </xdr:nvSpPr>
      <xdr:spPr>
        <a:xfrm>
          <a:off x="22199600" y="1691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163830</xdr:rowOff>
    </xdr:from>
    <xdr:to>
      <xdr:col>116</xdr:col>
      <xdr:colOff>152400</xdr:colOff>
      <xdr:row>99</xdr:row>
      <xdr:rowOff>163830</xdr:rowOff>
    </xdr:to>
    <xdr:cxnSp macro="">
      <xdr:nvCxnSpPr>
        <xdr:cNvPr id="927" name="直線コネクタ 926"/>
        <xdr:cNvCxnSpPr/>
      </xdr:nvCxnSpPr>
      <xdr:spPr>
        <a:xfrm>
          <a:off x="22072600" y="1713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82566</xdr:rowOff>
    </xdr:from>
    <xdr:ext cx="469744" cy="259045"/>
    <xdr:sp macro="" textlink="">
      <xdr:nvSpPr>
        <xdr:cNvPr id="928" name="【庁舎】&#10;一人当たり面積平均値テキスト"/>
        <xdr:cNvSpPr txBox="1"/>
      </xdr:nvSpPr>
      <xdr:spPr>
        <a:xfrm>
          <a:off x="22199600" y="1808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104139</xdr:rowOff>
    </xdr:from>
    <xdr:to>
      <xdr:col>116</xdr:col>
      <xdr:colOff>114300</xdr:colOff>
      <xdr:row>106</xdr:row>
      <xdr:rowOff>34289</xdr:rowOff>
    </xdr:to>
    <xdr:sp macro="" textlink="">
      <xdr:nvSpPr>
        <xdr:cNvPr id="929" name="フローチャート: 判断 928"/>
        <xdr:cNvSpPr/>
      </xdr:nvSpPr>
      <xdr:spPr>
        <a:xfrm>
          <a:off x="22110700" y="1810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30" name="フローチャート: 判断 929"/>
        <xdr:cNvSpPr/>
      </xdr:nvSpPr>
      <xdr:spPr>
        <a:xfrm>
          <a:off x="212725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932" name="フローチャート: 判断 931"/>
        <xdr:cNvSpPr/>
      </xdr:nvSpPr>
      <xdr:spPr>
        <a:xfrm>
          <a:off x="19494500" y="181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148589</xdr:rowOff>
    </xdr:from>
    <xdr:to>
      <xdr:col>98</xdr:col>
      <xdr:colOff>38100</xdr:colOff>
      <xdr:row>106</xdr:row>
      <xdr:rowOff>78739</xdr:rowOff>
    </xdr:to>
    <xdr:sp macro="" textlink="">
      <xdr:nvSpPr>
        <xdr:cNvPr id="933" name="フローチャート: 判断 932"/>
        <xdr:cNvSpPr/>
      </xdr:nvSpPr>
      <xdr:spPr>
        <a:xfrm>
          <a:off x="18605500" y="18150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66039</xdr:rowOff>
    </xdr:from>
    <xdr:to>
      <xdr:col>116</xdr:col>
      <xdr:colOff>114300</xdr:colOff>
      <xdr:row>105</xdr:row>
      <xdr:rowOff>167639</xdr:rowOff>
    </xdr:to>
    <xdr:sp macro="" textlink="">
      <xdr:nvSpPr>
        <xdr:cNvPr id="939" name="楕円 938"/>
        <xdr:cNvSpPr/>
      </xdr:nvSpPr>
      <xdr:spPr>
        <a:xfrm>
          <a:off x="22110700" y="1806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88916</xdr:rowOff>
    </xdr:from>
    <xdr:ext cx="469744" cy="259045"/>
    <xdr:sp macro="" textlink="">
      <xdr:nvSpPr>
        <xdr:cNvPr id="940" name="【庁舎】&#10;一人当たり面積該当値テキスト"/>
        <xdr:cNvSpPr txBox="1"/>
      </xdr:nvSpPr>
      <xdr:spPr>
        <a:xfrm>
          <a:off x="22199600" y="17919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81280</xdr:rowOff>
    </xdr:from>
    <xdr:to>
      <xdr:col>112</xdr:col>
      <xdr:colOff>38100</xdr:colOff>
      <xdr:row>106</xdr:row>
      <xdr:rowOff>11430</xdr:rowOff>
    </xdr:to>
    <xdr:sp macro="" textlink="">
      <xdr:nvSpPr>
        <xdr:cNvPr id="941" name="楕円 940"/>
        <xdr:cNvSpPr/>
      </xdr:nvSpPr>
      <xdr:spPr>
        <a:xfrm>
          <a:off x="21272500" y="1808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116839</xdr:rowOff>
    </xdr:from>
    <xdr:to>
      <xdr:col>116</xdr:col>
      <xdr:colOff>63500</xdr:colOff>
      <xdr:row>105</xdr:row>
      <xdr:rowOff>132080</xdr:rowOff>
    </xdr:to>
    <xdr:cxnSp macro="">
      <xdr:nvCxnSpPr>
        <xdr:cNvPr id="942" name="直線コネクタ 941"/>
        <xdr:cNvCxnSpPr/>
      </xdr:nvCxnSpPr>
      <xdr:spPr>
        <a:xfrm flipV="1">
          <a:off x="21323300" y="1811908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92711</xdr:rowOff>
    </xdr:from>
    <xdr:to>
      <xdr:col>107</xdr:col>
      <xdr:colOff>101600</xdr:colOff>
      <xdr:row>106</xdr:row>
      <xdr:rowOff>22861</xdr:rowOff>
    </xdr:to>
    <xdr:sp macro="" textlink="">
      <xdr:nvSpPr>
        <xdr:cNvPr id="943" name="楕円 942"/>
        <xdr:cNvSpPr/>
      </xdr:nvSpPr>
      <xdr:spPr>
        <a:xfrm>
          <a:off x="20383500" y="1809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132080</xdr:rowOff>
    </xdr:from>
    <xdr:to>
      <xdr:col>111</xdr:col>
      <xdr:colOff>177800</xdr:colOff>
      <xdr:row>105</xdr:row>
      <xdr:rowOff>143511</xdr:rowOff>
    </xdr:to>
    <xdr:cxnSp macro="">
      <xdr:nvCxnSpPr>
        <xdr:cNvPr id="944" name="直線コネクタ 943"/>
        <xdr:cNvCxnSpPr/>
      </xdr:nvCxnSpPr>
      <xdr:spPr>
        <a:xfrm flipV="1">
          <a:off x="20434300" y="1813433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104139</xdr:rowOff>
    </xdr:from>
    <xdr:to>
      <xdr:col>102</xdr:col>
      <xdr:colOff>165100</xdr:colOff>
      <xdr:row>106</xdr:row>
      <xdr:rowOff>34289</xdr:rowOff>
    </xdr:to>
    <xdr:sp macro="" textlink="">
      <xdr:nvSpPr>
        <xdr:cNvPr id="945" name="楕円 944"/>
        <xdr:cNvSpPr/>
      </xdr:nvSpPr>
      <xdr:spPr>
        <a:xfrm>
          <a:off x="19494500" y="181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143511</xdr:rowOff>
    </xdr:from>
    <xdr:to>
      <xdr:col>107</xdr:col>
      <xdr:colOff>50800</xdr:colOff>
      <xdr:row>105</xdr:row>
      <xdr:rowOff>154939</xdr:rowOff>
    </xdr:to>
    <xdr:cxnSp macro="">
      <xdr:nvCxnSpPr>
        <xdr:cNvPr id="946" name="直線コネクタ 945"/>
        <xdr:cNvCxnSpPr/>
      </xdr:nvCxnSpPr>
      <xdr:spPr>
        <a:xfrm flipV="1">
          <a:off x="19545300" y="181457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114300</xdr:rowOff>
    </xdr:from>
    <xdr:to>
      <xdr:col>98</xdr:col>
      <xdr:colOff>38100</xdr:colOff>
      <xdr:row>106</xdr:row>
      <xdr:rowOff>44450</xdr:rowOff>
    </xdr:to>
    <xdr:sp macro="" textlink="">
      <xdr:nvSpPr>
        <xdr:cNvPr id="947" name="楕円 946"/>
        <xdr:cNvSpPr/>
      </xdr:nvSpPr>
      <xdr:spPr>
        <a:xfrm>
          <a:off x="18605500" y="1811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154939</xdr:rowOff>
    </xdr:from>
    <xdr:to>
      <xdr:col>102</xdr:col>
      <xdr:colOff>114300</xdr:colOff>
      <xdr:row>105</xdr:row>
      <xdr:rowOff>165100</xdr:rowOff>
    </xdr:to>
    <xdr:cxnSp macro="">
      <xdr:nvCxnSpPr>
        <xdr:cNvPr id="948" name="直線コネクタ 947"/>
        <xdr:cNvCxnSpPr/>
      </xdr:nvCxnSpPr>
      <xdr:spPr>
        <a:xfrm flipV="1">
          <a:off x="18656300" y="18157189"/>
          <a:ext cx="889000"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39388</xdr:rowOff>
    </xdr:from>
    <xdr:ext cx="469744" cy="259045"/>
    <xdr:sp macro="" textlink="">
      <xdr:nvSpPr>
        <xdr:cNvPr id="949" name="n_1aveValue【庁舎】&#10;一人当たり面積"/>
        <xdr:cNvSpPr txBox="1"/>
      </xdr:nvSpPr>
      <xdr:spPr>
        <a:xfrm>
          <a:off x="21075727" y="1821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950" name="n_2aveValue【庁舎】&#10;一人当たり面積"/>
        <xdr:cNvSpPr txBox="1"/>
      </xdr:nvSpPr>
      <xdr:spPr>
        <a:xfrm>
          <a:off x="20199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63516</xdr:rowOff>
    </xdr:from>
    <xdr:ext cx="469744" cy="259045"/>
    <xdr:sp macro="" textlink="">
      <xdr:nvSpPr>
        <xdr:cNvPr id="951" name="n_3aveValue【庁舎】&#10;一人当たり面積"/>
        <xdr:cNvSpPr txBox="1"/>
      </xdr:nvSpPr>
      <xdr:spPr>
        <a:xfrm>
          <a:off x="19310427" y="1823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69866</xdr:rowOff>
    </xdr:from>
    <xdr:ext cx="469744" cy="259045"/>
    <xdr:sp macro="" textlink="">
      <xdr:nvSpPr>
        <xdr:cNvPr id="952" name="n_4aveValue【庁舎】&#10;一人当たり面積"/>
        <xdr:cNvSpPr txBox="1"/>
      </xdr:nvSpPr>
      <xdr:spPr>
        <a:xfrm>
          <a:off x="18421427" y="1824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27957</xdr:rowOff>
    </xdr:from>
    <xdr:ext cx="469744" cy="259045"/>
    <xdr:sp macro="" textlink="">
      <xdr:nvSpPr>
        <xdr:cNvPr id="953" name="n_1mainValue【庁舎】&#10;一人当たり面積"/>
        <xdr:cNvSpPr txBox="1"/>
      </xdr:nvSpPr>
      <xdr:spPr>
        <a:xfrm>
          <a:off x="21075727" y="17858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39388</xdr:rowOff>
    </xdr:from>
    <xdr:ext cx="469744" cy="259045"/>
    <xdr:sp macro="" textlink="">
      <xdr:nvSpPr>
        <xdr:cNvPr id="954" name="n_2mainValue【庁舎】&#10;一人当たり面積"/>
        <xdr:cNvSpPr txBox="1"/>
      </xdr:nvSpPr>
      <xdr:spPr>
        <a:xfrm>
          <a:off x="20199427" y="1787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50816</xdr:rowOff>
    </xdr:from>
    <xdr:ext cx="469744" cy="259045"/>
    <xdr:sp macro="" textlink="">
      <xdr:nvSpPr>
        <xdr:cNvPr id="955" name="n_3mainValue【庁舎】&#10;一人当たり面積"/>
        <xdr:cNvSpPr txBox="1"/>
      </xdr:nvSpPr>
      <xdr:spPr>
        <a:xfrm>
          <a:off x="19310427" y="17881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60977</xdr:rowOff>
    </xdr:from>
    <xdr:ext cx="469744" cy="259045"/>
    <xdr:sp macro="" textlink="">
      <xdr:nvSpPr>
        <xdr:cNvPr id="956" name="n_4mainValue【庁舎】&#10;一人当たり面積"/>
        <xdr:cNvSpPr txBox="1"/>
      </xdr:nvSpPr>
      <xdr:spPr>
        <a:xfrm>
          <a:off x="18421427" y="178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一人当たり面積等については、市域が広大であり人口減少が進んでいることから、ほぼ全ての施設において、類似団体、全国及び県の平均を上回っている。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有形固定資産減価償却率については、取得から年数の経過した施設が多いことから、体育館・プール、一般廃棄物処理施設、消防施設において、類似団体、全国及び県の平均を上回っているが、</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福祉施設、市民会館、保健センター・保健所は、比較的新しい施設が多く、図書館及び庁舎は平成２９年度に新規整備していることから、類似団体、全国及び県の平均を下回っている。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25,939
25,523
793.29
31,007,452
29,296,393
1,358,973
16,232,182
28,905,181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本市の財政力指数は、中山間地域に位置し企業数が少ないため自主財源が少ないこと、合併により市域が広大となったため需要額が多額となることなどから、類似団体平均をかなり下回っている。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20320</xdr:rowOff>
    </xdr:from>
    <xdr:to>
      <xdr:col>23</xdr:col>
      <xdr:colOff>133350</xdr:colOff>
      <xdr:row>44</xdr:row>
      <xdr:rowOff>20320</xdr:rowOff>
    </xdr:to>
    <xdr:cxnSp macro="">
      <xdr:nvCxnSpPr>
        <xdr:cNvPr id="67" name="直線コネクタ 66"/>
        <xdr:cNvCxnSpPr/>
      </xdr:nvCxnSpPr>
      <xdr:spPr>
        <a:xfrm>
          <a:off x="4114800" y="7564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20320</xdr:rowOff>
    </xdr:from>
    <xdr:to>
      <xdr:col>19</xdr:col>
      <xdr:colOff>133350</xdr:colOff>
      <xdr:row>44</xdr:row>
      <xdr:rowOff>20320</xdr:rowOff>
    </xdr:to>
    <xdr:cxnSp macro="">
      <xdr:nvCxnSpPr>
        <xdr:cNvPr id="70" name="直線コネクタ 69"/>
        <xdr:cNvCxnSpPr/>
      </xdr:nvCxnSpPr>
      <xdr:spPr>
        <a:xfrm>
          <a:off x="3225800" y="7564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20320</xdr:rowOff>
    </xdr:from>
    <xdr:to>
      <xdr:col>15</xdr:col>
      <xdr:colOff>82550</xdr:colOff>
      <xdr:row>44</xdr:row>
      <xdr:rowOff>44450</xdr:rowOff>
    </xdr:to>
    <xdr:cxnSp macro="">
      <xdr:nvCxnSpPr>
        <xdr:cNvPr id="73" name="直線コネクタ 72"/>
        <xdr:cNvCxnSpPr/>
      </xdr:nvCxnSpPr>
      <xdr:spPr>
        <a:xfrm flipV="1">
          <a:off x="2336800" y="75641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44450</xdr:rowOff>
    </xdr:to>
    <xdr:cxnSp macro="">
      <xdr:nvCxnSpPr>
        <xdr:cNvPr id="76" name="直線コネクタ 75"/>
        <xdr:cNvCxnSpPr/>
      </xdr:nvCxnSpPr>
      <xdr:spPr>
        <a:xfrm>
          <a:off x="1447800" y="758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140970</xdr:rowOff>
    </xdr:from>
    <xdr:to>
      <xdr:col>23</xdr:col>
      <xdr:colOff>184150</xdr:colOff>
      <xdr:row>44</xdr:row>
      <xdr:rowOff>71120</xdr:rowOff>
    </xdr:to>
    <xdr:sp macro="" textlink="">
      <xdr:nvSpPr>
        <xdr:cNvPr id="86" name="楕円 85"/>
        <xdr:cNvSpPr/>
      </xdr:nvSpPr>
      <xdr:spPr>
        <a:xfrm>
          <a:off x="4902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113047</xdr:rowOff>
    </xdr:from>
    <xdr:ext cx="762000" cy="259045"/>
    <xdr:sp macro="" textlink="">
      <xdr:nvSpPr>
        <xdr:cNvPr id="87" name="財政力該当値テキスト"/>
        <xdr:cNvSpPr txBox="1"/>
      </xdr:nvSpPr>
      <xdr:spPr>
        <a:xfrm>
          <a:off x="5041900" y="748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140970</xdr:rowOff>
    </xdr:from>
    <xdr:to>
      <xdr:col>19</xdr:col>
      <xdr:colOff>184150</xdr:colOff>
      <xdr:row>44</xdr:row>
      <xdr:rowOff>71120</xdr:rowOff>
    </xdr:to>
    <xdr:sp macro="" textlink="">
      <xdr:nvSpPr>
        <xdr:cNvPr id="88" name="楕円 87"/>
        <xdr:cNvSpPr/>
      </xdr:nvSpPr>
      <xdr:spPr>
        <a:xfrm>
          <a:off x="4064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55897</xdr:rowOff>
    </xdr:from>
    <xdr:ext cx="736600" cy="259045"/>
    <xdr:sp macro="" textlink="">
      <xdr:nvSpPr>
        <xdr:cNvPr id="89" name="テキスト ボックス 88"/>
        <xdr:cNvSpPr txBox="1"/>
      </xdr:nvSpPr>
      <xdr:spPr>
        <a:xfrm>
          <a:off x="3733800" y="759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140970</xdr:rowOff>
    </xdr:from>
    <xdr:to>
      <xdr:col>15</xdr:col>
      <xdr:colOff>133350</xdr:colOff>
      <xdr:row>44</xdr:row>
      <xdr:rowOff>71120</xdr:rowOff>
    </xdr:to>
    <xdr:sp macro="" textlink="">
      <xdr:nvSpPr>
        <xdr:cNvPr id="90" name="楕円 89"/>
        <xdr:cNvSpPr/>
      </xdr:nvSpPr>
      <xdr:spPr>
        <a:xfrm>
          <a:off x="3175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55897</xdr:rowOff>
    </xdr:from>
    <xdr:ext cx="762000" cy="259045"/>
    <xdr:sp macro="" textlink="">
      <xdr:nvSpPr>
        <xdr:cNvPr id="91" name="テキスト ボックス 90"/>
        <xdr:cNvSpPr txBox="1"/>
      </xdr:nvSpPr>
      <xdr:spPr>
        <a:xfrm>
          <a:off x="2844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165100</xdr:rowOff>
    </xdr:from>
    <xdr:to>
      <xdr:col>11</xdr:col>
      <xdr:colOff>82550</xdr:colOff>
      <xdr:row>44</xdr:row>
      <xdr:rowOff>95250</xdr:rowOff>
    </xdr:to>
    <xdr:sp macro="" textlink="">
      <xdr:nvSpPr>
        <xdr:cNvPr id="92" name="楕円 91"/>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80027</xdr:rowOff>
    </xdr:from>
    <xdr:ext cx="762000" cy="259045"/>
    <xdr:sp macro="" textlink="">
      <xdr:nvSpPr>
        <xdr:cNvPr id="93" name="テキスト ボックス 92"/>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4" name="楕円 93"/>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5" name="テキスト ボックス 94"/>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本市の経常収支比率は、業務の見直し・効率化などによる経費の削減により、類似団体平均を下回る水準を維持している。</a:t>
          </a:r>
        </a:p>
        <a:p>
          <a:r>
            <a:rPr kumimoji="1" lang="ja-JP" altLang="en-US" sz="1300">
              <a:latin typeface="ＭＳ Ｐゴシック" panose="020B0600070205080204" pitchFamily="50" charset="-128"/>
              <a:ea typeface="ＭＳ Ｐゴシック" panose="020B0600070205080204" pitchFamily="50" charset="-128"/>
            </a:rPr>
            <a:t>　今後も、現在の水準を維持できるよう、引き続き業務の見直し・効率化を図ることで経費の縮減に努め、より自由度のある財政構造を目指す。</a:t>
          </a: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95976</xdr:rowOff>
    </xdr:from>
    <xdr:to>
      <xdr:col>23</xdr:col>
      <xdr:colOff>133350</xdr:colOff>
      <xdr:row>58</xdr:row>
      <xdr:rowOff>168366</xdr:rowOff>
    </xdr:to>
    <xdr:cxnSp macro="">
      <xdr:nvCxnSpPr>
        <xdr:cNvPr id="132" name="直線コネクタ 131"/>
        <xdr:cNvCxnSpPr/>
      </xdr:nvCxnSpPr>
      <xdr:spPr>
        <a:xfrm flipV="1">
          <a:off x="4114800" y="10040076"/>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25961</xdr:rowOff>
    </xdr:from>
    <xdr:ext cx="762000" cy="259045"/>
    <xdr:sp macro="" textlink="">
      <xdr:nvSpPr>
        <xdr:cNvPr id="133" name="財政構造の弾力性平均値テキスト"/>
        <xdr:cNvSpPr txBox="1"/>
      </xdr:nvSpPr>
      <xdr:spPr>
        <a:xfrm>
          <a:off x="5041900" y="10312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168366</xdr:rowOff>
    </xdr:from>
    <xdr:to>
      <xdr:col>19</xdr:col>
      <xdr:colOff>133350</xdr:colOff>
      <xdr:row>59</xdr:row>
      <xdr:rowOff>34834</xdr:rowOff>
    </xdr:to>
    <xdr:cxnSp macro="">
      <xdr:nvCxnSpPr>
        <xdr:cNvPr id="135" name="直線コネクタ 134"/>
        <xdr:cNvCxnSpPr/>
      </xdr:nvCxnSpPr>
      <xdr:spPr>
        <a:xfrm flipV="1">
          <a:off x="3225800" y="10112466"/>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129920</xdr:rowOff>
    </xdr:from>
    <xdr:ext cx="736600" cy="259045"/>
    <xdr:sp macro="" textlink="">
      <xdr:nvSpPr>
        <xdr:cNvPr id="137" name="テキスト ボックス 136"/>
        <xdr:cNvSpPr txBox="1"/>
      </xdr:nvSpPr>
      <xdr:spPr>
        <a:xfrm>
          <a:off x="3733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95976</xdr:rowOff>
    </xdr:from>
    <xdr:to>
      <xdr:col>15</xdr:col>
      <xdr:colOff>82550</xdr:colOff>
      <xdr:row>59</xdr:row>
      <xdr:rowOff>34834</xdr:rowOff>
    </xdr:to>
    <xdr:cxnSp macro="">
      <xdr:nvCxnSpPr>
        <xdr:cNvPr id="138" name="直線コネクタ 137"/>
        <xdr:cNvCxnSpPr/>
      </xdr:nvCxnSpPr>
      <xdr:spPr>
        <a:xfrm>
          <a:off x="2336800" y="10040076"/>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105790</xdr:rowOff>
    </xdr:from>
    <xdr:ext cx="762000" cy="259045"/>
    <xdr:sp macro="" textlink="">
      <xdr:nvSpPr>
        <xdr:cNvPr id="140" name="テキスト ボックス 139"/>
        <xdr:cNvSpPr txBox="1"/>
      </xdr:nvSpPr>
      <xdr:spPr>
        <a:xfrm>
          <a:off x="2844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95976</xdr:rowOff>
    </xdr:from>
    <xdr:to>
      <xdr:col>11</xdr:col>
      <xdr:colOff>31750</xdr:colOff>
      <xdr:row>59</xdr:row>
      <xdr:rowOff>17599</xdr:rowOff>
    </xdr:to>
    <xdr:cxnSp macro="">
      <xdr:nvCxnSpPr>
        <xdr:cNvPr id="141" name="直線コネクタ 140"/>
        <xdr:cNvCxnSpPr/>
      </xdr:nvCxnSpPr>
      <xdr:spPr>
        <a:xfrm flipV="1">
          <a:off x="1447800" y="10040076"/>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146249</xdr:rowOff>
    </xdr:from>
    <xdr:ext cx="762000" cy="259045"/>
    <xdr:sp macro="" textlink="">
      <xdr:nvSpPr>
        <xdr:cNvPr id="143" name="テキスト ボックス 142"/>
        <xdr:cNvSpPr txBox="1"/>
      </xdr:nvSpPr>
      <xdr:spPr>
        <a:xfrm>
          <a:off x="1955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112684</xdr:rowOff>
    </xdr:from>
    <xdr:ext cx="762000" cy="259045"/>
    <xdr:sp macro="" textlink="">
      <xdr:nvSpPr>
        <xdr:cNvPr id="145" name="テキスト ボックス 144"/>
        <xdr:cNvSpPr txBox="1"/>
      </xdr:nvSpPr>
      <xdr:spPr>
        <a:xfrm>
          <a:off x="1066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45176</xdr:rowOff>
    </xdr:from>
    <xdr:to>
      <xdr:col>23</xdr:col>
      <xdr:colOff>184150</xdr:colOff>
      <xdr:row>58</xdr:row>
      <xdr:rowOff>146776</xdr:rowOff>
    </xdr:to>
    <xdr:sp macro="" textlink="">
      <xdr:nvSpPr>
        <xdr:cNvPr id="151" name="楕円 150"/>
        <xdr:cNvSpPr/>
      </xdr:nvSpPr>
      <xdr:spPr>
        <a:xfrm>
          <a:off x="4902200" y="998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57</xdr:row>
      <xdr:rowOff>61703</xdr:rowOff>
    </xdr:from>
    <xdr:ext cx="762000" cy="259045"/>
    <xdr:sp macro="" textlink="">
      <xdr:nvSpPr>
        <xdr:cNvPr id="152" name="財政構造の弾力性該当値テキスト"/>
        <xdr:cNvSpPr txBox="1"/>
      </xdr:nvSpPr>
      <xdr:spPr>
        <a:xfrm>
          <a:off x="5041900" y="9834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117566</xdr:rowOff>
    </xdr:from>
    <xdr:to>
      <xdr:col>19</xdr:col>
      <xdr:colOff>184150</xdr:colOff>
      <xdr:row>59</xdr:row>
      <xdr:rowOff>47716</xdr:rowOff>
    </xdr:to>
    <xdr:sp macro="" textlink="">
      <xdr:nvSpPr>
        <xdr:cNvPr id="153" name="楕円 152"/>
        <xdr:cNvSpPr/>
      </xdr:nvSpPr>
      <xdr:spPr>
        <a:xfrm>
          <a:off x="4064000" y="1006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57893</xdr:rowOff>
    </xdr:from>
    <xdr:ext cx="736600" cy="259045"/>
    <xdr:sp macro="" textlink="">
      <xdr:nvSpPr>
        <xdr:cNvPr id="154" name="テキスト ボックス 153"/>
        <xdr:cNvSpPr txBox="1"/>
      </xdr:nvSpPr>
      <xdr:spPr>
        <a:xfrm>
          <a:off x="3733800" y="9830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155484</xdr:rowOff>
    </xdr:from>
    <xdr:to>
      <xdr:col>15</xdr:col>
      <xdr:colOff>133350</xdr:colOff>
      <xdr:row>59</xdr:row>
      <xdr:rowOff>85634</xdr:rowOff>
    </xdr:to>
    <xdr:sp macro="" textlink="">
      <xdr:nvSpPr>
        <xdr:cNvPr id="155" name="楕円 154"/>
        <xdr:cNvSpPr/>
      </xdr:nvSpPr>
      <xdr:spPr>
        <a:xfrm>
          <a:off x="3175000" y="1009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95811</xdr:rowOff>
    </xdr:from>
    <xdr:ext cx="762000" cy="259045"/>
    <xdr:sp macro="" textlink="">
      <xdr:nvSpPr>
        <xdr:cNvPr id="156" name="テキスト ボックス 155"/>
        <xdr:cNvSpPr txBox="1"/>
      </xdr:nvSpPr>
      <xdr:spPr>
        <a:xfrm>
          <a:off x="2844800" y="986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45176</xdr:rowOff>
    </xdr:from>
    <xdr:to>
      <xdr:col>11</xdr:col>
      <xdr:colOff>82550</xdr:colOff>
      <xdr:row>58</xdr:row>
      <xdr:rowOff>146776</xdr:rowOff>
    </xdr:to>
    <xdr:sp macro="" textlink="">
      <xdr:nvSpPr>
        <xdr:cNvPr id="157" name="楕円 156"/>
        <xdr:cNvSpPr/>
      </xdr:nvSpPr>
      <xdr:spPr>
        <a:xfrm>
          <a:off x="2286000" y="998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56</xdr:row>
      <xdr:rowOff>156953</xdr:rowOff>
    </xdr:from>
    <xdr:ext cx="762000" cy="259045"/>
    <xdr:sp macro="" textlink="">
      <xdr:nvSpPr>
        <xdr:cNvPr id="158" name="テキスト ボックス 157"/>
        <xdr:cNvSpPr txBox="1"/>
      </xdr:nvSpPr>
      <xdr:spPr>
        <a:xfrm>
          <a:off x="1955800" y="975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138249</xdr:rowOff>
    </xdr:from>
    <xdr:to>
      <xdr:col>7</xdr:col>
      <xdr:colOff>31750</xdr:colOff>
      <xdr:row>59</xdr:row>
      <xdr:rowOff>68399</xdr:rowOff>
    </xdr:to>
    <xdr:sp macro="" textlink="">
      <xdr:nvSpPr>
        <xdr:cNvPr id="159" name="楕円 158"/>
        <xdr:cNvSpPr/>
      </xdr:nvSpPr>
      <xdr:spPr>
        <a:xfrm>
          <a:off x="1397000" y="1008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78576</xdr:rowOff>
    </xdr:from>
    <xdr:ext cx="762000" cy="259045"/>
    <xdr:sp macro="" textlink="">
      <xdr:nvSpPr>
        <xdr:cNvPr id="160" name="テキスト ボックス 159"/>
        <xdr:cNvSpPr txBox="1"/>
      </xdr:nvSpPr>
      <xdr:spPr>
        <a:xfrm>
          <a:off x="1066800" y="985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[353,110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では、ごみ処理業務や消防業務を単独で実施しており、類似団体での共同事務と比較して１人当たりのコストが大きくなっている。また、市の面積が広大であるため支所等を多く配置していることもコストを大きくする要因となっている。</a:t>
          </a:r>
        </a:p>
        <a:p>
          <a:r>
            <a:rPr kumimoji="1" lang="ja-JP" altLang="en-US" sz="1300">
              <a:latin typeface="ＭＳ Ｐゴシック" panose="020B0600070205080204" pitchFamily="50" charset="-128"/>
              <a:ea typeface="ＭＳ Ｐゴシック" panose="020B0600070205080204" pitchFamily="50" charset="-128"/>
            </a:rPr>
            <a:t>　今後は、業務の見直しや効率化の推進などに取り組み、経費の縮減に努める。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69969</xdr:rowOff>
    </xdr:from>
    <xdr:to>
      <xdr:col>23</xdr:col>
      <xdr:colOff>133350</xdr:colOff>
      <xdr:row>81</xdr:row>
      <xdr:rowOff>78856</xdr:rowOff>
    </xdr:to>
    <xdr:cxnSp macro="">
      <xdr:nvCxnSpPr>
        <xdr:cNvPr id="192" name="直線コネクタ 191"/>
        <xdr:cNvCxnSpPr/>
      </xdr:nvCxnSpPr>
      <xdr:spPr>
        <a:xfrm>
          <a:off x="4114800" y="13957419"/>
          <a:ext cx="838200" cy="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69104</xdr:rowOff>
    </xdr:from>
    <xdr:to>
      <xdr:col>19</xdr:col>
      <xdr:colOff>133350</xdr:colOff>
      <xdr:row>81</xdr:row>
      <xdr:rowOff>69969</xdr:rowOff>
    </xdr:to>
    <xdr:cxnSp macro="">
      <xdr:nvCxnSpPr>
        <xdr:cNvPr id="195" name="直線コネクタ 194"/>
        <xdr:cNvCxnSpPr/>
      </xdr:nvCxnSpPr>
      <xdr:spPr>
        <a:xfrm>
          <a:off x="3225800" y="13956554"/>
          <a:ext cx="889000" cy="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65128</xdr:rowOff>
    </xdr:from>
    <xdr:to>
      <xdr:col>15</xdr:col>
      <xdr:colOff>82550</xdr:colOff>
      <xdr:row>81</xdr:row>
      <xdr:rowOff>69104</xdr:rowOff>
    </xdr:to>
    <xdr:cxnSp macro="">
      <xdr:nvCxnSpPr>
        <xdr:cNvPr id="198" name="直線コネクタ 197"/>
        <xdr:cNvCxnSpPr/>
      </xdr:nvCxnSpPr>
      <xdr:spPr>
        <a:xfrm>
          <a:off x="2336800" y="13952578"/>
          <a:ext cx="889000" cy="3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62748</xdr:rowOff>
    </xdr:from>
    <xdr:to>
      <xdr:col>11</xdr:col>
      <xdr:colOff>31750</xdr:colOff>
      <xdr:row>81</xdr:row>
      <xdr:rowOff>65128</xdr:rowOff>
    </xdr:to>
    <xdr:cxnSp macro="">
      <xdr:nvCxnSpPr>
        <xdr:cNvPr id="201" name="直線コネクタ 200"/>
        <xdr:cNvCxnSpPr/>
      </xdr:nvCxnSpPr>
      <xdr:spPr>
        <a:xfrm>
          <a:off x="1447800" y="13950198"/>
          <a:ext cx="889000" cy="2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28056</xdr:rowOff>
    </xdr:from>
    <xdr:to>
      <xdr:col>23</xdr:col>
      <xdr:colOff>184150</xdr:colOff>
      <xdr:row>81</xdr:row>
      <xdr:rowOff>129656</xdr:rowOff>
    </xdr:to>
    <xdr:sp macro="" textlink="">
      <xdr:nvSpPr>
        <xdr:cNvPr id="211" name="楕円 210"/>
        <xdr:cNvSpPr/>
      </xdr:nvSpPr>
      <xdr:spPr>
        <a:xfrm>
          <a:off x="4902200" y="139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76333</xdr:rowOff>
    </xdr:from>
    <xdr:ext cx="762000" cy="259045"/>
    <xdr:sp macro="" textlink="">
      <xdr:nvSpPr>
        <xdr:cNvPr id="212" name="人件費・物件費等の状況該当値テキスト"/>
        <xdr:cNvSpPr txBox="1"/>
      </xdr:nvSpPr>
      <xdr:spPr>
        <a:xfrm>
          <a:off x="5041900" y="13963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19169</xdr:rowOff>
    </xdr:from>
    <xdr:to>
      <xdr:col>19</xdr:col>
      <xdr:colOff>184150</xdr:colOff>
      <xdr:row>81</xdr:row>
      <xdr:rowOff>120769</xdr:rowOff>
    </xdr:to>
    <xdr:sp macro="" textlink="">
      <xdr:nvSpPr>
        <xdr:cNvPr id="213" name="楕円 212"/>
        <xdr:cNvSpPr/>
      </xdr:nvSpPr>
      <xdr:spPr>
        <a:xfrm>
          <a:off x="4064000" y="1390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105546</xdr:rowOff>
    </xdr:from>
    <xdr:ext cx="736600" cy="259045"/>
    <xdr:sp macro="" textlink="">
      <xdr:nvSpPr>
        <xdr:cNvPr id="214" name="テキスト ボックス 213"/>
        <xdr:cNvSpPr txBox="1"/>
      </xdr:nvSpPr>
      <xdr:spPr>
        <a:xfrm>
          <a:off x="3733800" y="13992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18304</xdr:rowOff>
    </xdr:from>
    <xdr:to>
      <xdr:col>15</xdr:col>
      <xdr:colOff>133350</xdr:colOff>
      <xdr:row>81</xdr:row>
      <xdr:rowOff>119904</xdr:rowOff>
    </xdr:to>
    <xdr:sp macro="" textlink="">
      <xdr:nvSpPr>
        <xdr:cNvPr id="215" name="楕円 214"/>
        <xdr:cNvSpPr/>
      </xdr:nvSpPr>
      <xdr:spPr>
        <a:xfrm>
          <a:off x="3175000" y="1390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104681</xdr:rowOff>
    </xdr:from>
    <xdr:ext cx="762000" cy="259045"/>
    <xdr:sp macro="" textlink="">
      <xdr:nvSpPr>
        <xdr:cNvPr id="216" name="テキスト ボックス 215"/>
        <xdr:cNvSpPr txBox="1"/>
      </xdr:nvSpPr>
      <xdr:spPr>
        <a:xfrm>
          <a:off x="2844800" y="13992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14328</xdr:rowOff>
    </xdr:from>
    <xdr:to>
      <xdr:col>11</xdr:col>
      <xdr:colOff>82550</xdr:colOff>
      <xdr:row>81</xdr:row>
      <xdr:rowOff>115928</xdr:rowOff>
    </xdr:to>
    <xdr:sp macro="" textlink="">
      <xdr:nvSpPr>
        <xdr:cNvPr id="217" name="楕円 216"/>
        <xdr:cNvSpPr/>
      </xdr:nvSpPr>
      <xdr:spPr>
        <a:xfrm>
          <a:off x="2286000" y="1390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100705</xdr:rowOff>
    </xdr:from>
    <xdr:ext cx="762000" cy="259045"/>
    <xdr:sp macro="" textlink="">
      <xdr:nvSpPr>
        <xdr:cNvPr id="218" name="テキスト ボックス 217"/>
        <xdr:cNvSpPr txBox="1"/>
      </xdr:nvSpPr>
      <xdr:spPr>
        <a:xfrm>
          <a:off x="1955800" y="1398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11948</xdr:rowOff>
    </xdr:from>
    <xdr:to>
      <xdr:col>7</xdr:col>
      <xdr:colOff>31750</xdr:colOff>
      <xdr:row>81</xdr:row>
      <xdr:rowOff>113548</xdr:rowOff>
    </xdr:to>
    <xdr:sp macro="" textlink="">
      <xdr:nvSpPr>
        <xdr:cNvPr id="219" name="楕円 218"/>
        <xdr:cNvSpPr/>
      </xdr:nvSpPr>
      <xdr:spPr>
        <a:xfrm>
          <a:off x="1397000" y="1389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98325</xdr:rowOff>
    </xdr:from>
    <xdr:ext cx="762000" cy="259045"/>
    <xdr:sp macro="" textlink="">
      <xdr:nvSpPr>
        <xdr:cNvPr id="220" name="テキスト ボックス 219"/>
        <xdr:cNvSpPr txBox="1"/>
      </xdr:nvSpPr>
      <xdr:spPr>
        <a:xfrm>
          <a:off x="1066800" y="13985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本市のラスパイレス指数は、類似団体とほぼ同程度となっており、国の行政職俸給表（一）適用職員の俸給月額の水準となる１００も下回っている。</a:t>
          </a:r>
        </a:p>
        <a:p>
          <a:r>
            <a:rPr kumimoji="1" lang="ja-JP" altLang="en-US" sz="1300">
              <a:latin typeface="ＭＳ Ｐゴシック" panose="020B0600070205080204" pitchFamily="50" charset="-128"/>
              <a:ea typeface="ＭＳ Ｐゴシック" panose="020B0600070205080204" pitchFamily="50" charset="-128"/>
            </a:rPr>
            <a:t>　今後も、指数が１００を超えないよう適正な水準の維持に努める。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86</xdr:row>
      <xdr:rowOff>15421</xdr:rowOff>
    </xdr:to>
    <xdr:cxnSp macro="">
      <xdr:nvCxnSpPr>
        <xdr:cNvPr id="256" name="直線コネクタ 255"/>
        <xdr:cNvCxnSpPr/>
      </xdr:nvCxnSpPr>
      <xdr:spPr>
        <a:xfrm>
          <a:off x="16179800" y="14708414"/>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135164</xdr:rowOff>
    </xdr:from>
    <xdr:to>
      <xdr:col>77</xdr:col>
      <xdr:colOff>44450</xdr:colOff>
      <xdr:row>86</xdr:row>
      <xdr:rowOff>118836</xdr:rowOff>
    </xdr:to>
    <xdr:cxnSp macro="">
      <xdr:nvCxnSpPr>
        <xdr:cNvPr id="259" name="直線コネクタ 258"/>
        <xdr:cNvCxnSpPr/>
      </xdr:nvCxnSpPr>
      <xdr:spPr>
        <a:xfrm flipV="1">
          <a:off x="15290800" y="14708414"/>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118836</xdr:rowOff>
    </xdr:from>
    <xdr:to>
      <xdr:col>72</xdr:col>
      <xdr:colOff>203200</xdr:colOff>
      <xdr:row>86</xdr:row>
      <xdr:rowOff>136071</xdr:rowOff>
    </xdr:to>
    <xdr:cxnSp macro="">
      <xdr:nvCxnSpPr>
        <xdr:cNvPr id="262" name="直線コネクタ 261"/>
        <xdr:cNvCxnSpPr/>
      </xdr:nvCxnSpPr>
      <xdr:spPr>
        <a:xfrm flipV="1">
          <a:off x="14401800" y="1486353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86</xdr:row>
      <xdr:rowOff>136071</xdr:rowOff>
    </xdr:to>
    <xdr:cxnSp macro="">
      <xdr:nvCxnSpPr>
        <xdr:cNvPr id="265" name="直線コネクタ 264"/>
        <xdr:cNvCxnSpPr/>
      </xdr:nvCxnSpPr>
      <xdr:spPr>
        <a:xfrm>
          <a:off x="13512800" y="1488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75" name="楕円 274"/>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108148</xdr:rowOff>
    </xdr:from>
    <xdr:ext cx="762000" cy="259045"/>
    <xdr:sp macro="" textlink="">
      <xdr:nvSpPr>
        <xdr:cNvPr id="276" name="給与水準   （国との比較）該当値テキスト"/>
        <xdr:cNvSpPr txBox="1"/>
      </xdr:nvSpPr>
      <xdr:spPr>
        <a:xfrm>
          <a:off x="17106900" y="1468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84364</xdr:rowOff>
    </xdr:from>
    <xdr:to>
      <xdr:col>77</xdr:col>
      <xdr:colOff>95250</xdr:colOff>
      <xdr:row>86</xdr:row>
      <xdr:rowOff>14514</xdr:rowOff>
    </xdr:to>
    <xdr:sp macro="" textlink="">
      <xdr:nvSpPr>
        <xdr:cNvPr id="277" name="楕円 276"/>
        <xdr:cNvSpPr/>
      </xdr:nvSpPr>
      <xdr:spPr>
        <a:xfrm>
          <a:off x="16129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78" name="テキスト ボックス 277"/>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68036</xdr:rowOff>
    </xdr:from>
    <xdr:to>
      <xdr:col>73</xdr:col>
      <xdr:colOff>44450</xdr:colOff>
      <xdr:row>86</xdr:row>
      <xdr:rowOff>169636</xdr:rowOff>
    </xdr:to>
    <xdr:sp macro="" textlink="">
      <xdr:nvSpPr>
        <xdr:cNvPr id="279" name="楕円 278"/>
        <xdr:cNvSpPr/>
      </xdr:nvSpPr>
      <xdr:spPr>
        <a:xfrm>
          <a:off x="15240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154413</xdr:rowOff>
    </xdr:from>
    <xdr:ext cx="762000" cy="259045"/>
    <xdr:sp macro="" textlink="">
      <xdr:nvSpPr>
        <xdr:cNvPr id="280" name="テキスト ボックス 279"/>
        <xdr:cNvSpPr txBox="1"/>
      </xdr:nvSpPr>
      <xdr:spPr>
        <a:xfrm>
          <a:off x="14909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1" name="楕円 280"/>
        <xdr:cNvSpPr/>
      </xdr:nvSpPr>
      <xdr:spPr>
        <a:xfrm>
          <a:off x="14351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2" name="テキスト ボックス 281"/>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3" name="楕円 282"/>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4" name="テキスト ボックス 283"/>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人口１，０００人当たり職員数は、市域が広大で支所等を多く配置しなくてはいけないことに加え、ごみ処理業務や消防業務を単独で行っていること、県から権限移譲を受けている独自事務があることなどから、類似団体平均を大きく上回っている。</a:t>
          </a:r>
        </a:p>
        <a:p>
          <a:r>
            <a:rPr kumimoji="1" lang="ja-JP" altLang="en-US" sz="1300">
              <a:latin typeface="ＭＳ Ｐゴシック" panose="020B0600070205080204" pitchFamily="50" charset="-128"/>
              <a:ea typeface="ＭＳ Ｐゴシック" panose="020B0600070205080204" pitchFamily="50" charset="-128"/>
            </a:rPr>
            <a:t>　今後は、住民サービスの低下を招かないように配慮しながら、民間委託や指定管理者制度の推進、機構改革の実施などに取り組み、簡素で効率的な組織運営に努める。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85217</xdr:rowOff>
    </xdr:from>
    <xdr:to>
      <xdr:col>81</xdr:col>
      <xdr:colOff>44450</xdr:colOff>
      <xdr:row>64</xdr:row>
      <xdr:rowOff>113369</xdr:rowOff>
    </xdr:to>
    <xdr:cxnSp macro="">
      <xdr:nvCxnSpPr>
        <xdr:cNvPr id="319" name="直線コネクタ 318"/>
        <xdr:cNvCxnSpPr/>
      </xdr:nvCxnSpPr>
      <xdr:spPr>
        <a:xfrm>
          <a:off x="16179800" y="11058017"/>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56261</xdr:rowOff>
    </xdr:from>
    <xdr:to>
      <xdr:col>77</xdr:col>
      <xdr:colOff>44450</xdr:colOff>
      <xdr:row>64</xdr:row>
      <xdr:rowOff>85217</xdr:rowOff>
    </xdr:to>
    <xdr:cxnSp macro="">
      <xdr:nvCxnSpPr>
        <xdr:cNvPr id="322" name="直線コネクタ 321"/>
        <xdr:cNvCxnSpPr/>
      </xdr:nvCxnSpPr>
      <xdr:spPr>
        <a:xfrm>
          <a:off x="15290800" y="11029061"/>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171407</xdr:rowOff>
    </xdr:from>
    <xdr:to>
      <xdr:col>72</xdr:col>
      <xdr:colOff>203200</xdr:colOff>
      <xdr:row>64</xdr:row>
      <xdr:rowOff>56261</xdr:rowOff>
    </xdr:to>
    <xdr:cxnSp macro="">
      <xdr:nvCxnSpPr>
        <xdr:cNvPr id="325" name="直線コネクタ 324"/>
        <xdr:cNvCxnSpPr/>
      </xdr:nvCxnSpPr>
      <xdr:spPr>
        <a:xfrm>
          <a:off x="14401800" y="10972757"/>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144060</xdr:rowOff>
    </xdr:from>
    <xdr:to>
      <xdr:col>68</xdr:col>
      <xdr:colOff>152400</xdr:colOff>
      <xdr:row>63</xdr:row>
      <xdr:rowOff>171407</xdr:rowOff>
    </xdr:to>
    <xdr:cxnSp macro="">
      <xdr:nvCxnSpPr>
        <xdr:cNvPr id="328" name="直線コネクタ 327"/>
        <xdr:cNvCxnSpPr/>
      </xdr:nvCxnSpPr>
      <xdr:spPr>
        <a:xfrm>
          <a:off x="13512800" y="10945410"/>
          <a:ext cx="889000" cy="2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62569</xdr:rowOff>
    </xdr:from>
    <xdr:to>
      <xdr:col>81</xdr:col>
      <xdr:colOff>95250</xdr:colOff>
      <xdr:row>64</xdr:row>
      <xdr:rowOff>164169</xdr:rowOff>
    </xdr:to>
    <xdr:sp macro="" textlink="">
      <xdr:nvSpPr>
        <xdr:cNvPr id="338" name="楕円 337"/>
        <xdr:cNvSpPr/>
      </xdr:nvSpPr>
      <xdr:spPr>
        <a:xfrm>
          <a:off x="16967200" y="1103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34646</xdr:rowOff>
    </xdr:from>
    <xdr:ext cx="762000" cy="259045"/>
    <xdr:sp macro="" textlink="">
      <xdr:nvSpPr>
        <xdr:cNvPr id="339" name="定員管理の状況該当値テキスト"/>
        <xdr:cNvSpPr txBox="1"/>
      </xdr:nvSpPr>
      <xdr:spPr>
        <a:xfrm>
          <a:off x="17106900" y="1100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34417</xdr:rowOff>
    </xdr:from>
    <xdr:to>
      <xdr:col>77</xdr:col>
      <xdr:colOff>95250</xdr:colOff>
      <xdr:row>64</xdr:row>
      <xdr:rowOff>136017</xdr:rowOff>
    </xdr:to>
    <xdr:sp macro="" textlink="">
      <xdr:nvSpPr>
        <xdr:cNvPr id="340" name="楕円 339"/>
        <xdr:cNvSpPr/>
      </xdr:nvSpPr>
      <xdr:spPr>
        <a:xfrm>
          <a:off x="16129000" y="1100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120794</xdr:rowOff>
    </xdr:from>
    <xdr:ext cx="736600" cy="259045"/>
    <xdr:sp macro="" textlink="">
      <xdr:nvSpPr>
        <xdr:cNvPr id="341" name="テキスト ボックス 340"/>
        <xdr:cNvSpPr txBox="1"/>
      </xdr:nvSpPr>
      <xdr:spPr>
        <a:xfrm>
          <a:off x="15798800" y="11093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5461</xdr:rowOff>
    </xdr:from>
    <xdr:to>
      <xdr:col>73</xdr:col>
      <xdr:colOff>44450</xdr:colOff>
      <xdr:row>64</xdr:row>
      <xdr:rowOff>107061</xdr:rowOff>
    </xdr:to>
    <xdr:sp macro="" textlink="">
      <xdr:nvSpPr>
        <xdr:cNvPr id="342" name="楕円 341"/>
        <xdr:cNvSpPr/>
      </xdr:nvSpPr>
      <xdr:spPr>
        <a:xfrm>
          <a:off x="15240000" y="1097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91838</xdr:rowOff>
    </xdr:from>
    <xdr:ext cx="762000" cy="259045"/>
    <xdr:sp macro="" textlink="">
      <xdr:nvSpPr>
        <xdr:cNvPr id="343" name="テキスト ボックス 342"/>
        <xdr:cNvSpPr txBox="1"/>
      </xdr:nvSpPr>
      <xdr:spPr>
        <a:xfrm>
          <a:off x="14909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120607</xdr:rowOff>
    </xdr:from>
    <xdr:to>
      <xdr:col>68</xdr:col>
      <xdr:colOff>203200</xdr:colOff>
      <xdr:row>64</xdr:row>
      <xdr:rowOff>50757</xdr:rowOff>
    </xdr:to>
    <xdr:sp macro="" textlink="">
      <xdr:nvSpPr>
        <xdr:cNvPr id="344" name="楕円 343"/>
        <xdr:cNvSpPr/>
      </xdr:nvSpPr>
      <xdr:spPr>
        <a:xfrm>
          <a:off x="14351000" y="1092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35534</xdr:rowOff>
    </xdr:from>
    <xdr:ext cx="762000" cy="259045"/>
    <xdr:sp macro="" textlink="">
      <xdr:nvSpPr>
        <xdr:cNvPr id="345" name="テキスト ボックス 344"/>
        <xdr:cNvSpPr txBox="1"/>
      </xdr:nvSpPr>
      <xdr:spPr>
        <a:xfrm>
          <a:off x="14020800" y="1100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93260</xdr:rowOff>
    </xdr:from>
    <xdr:to>
      <xdr:col>64</xdr:col>
      <xdr:colOff>152400</xdr:colOff>
      <xdr:row>64</xdr:row>
      <xdr:rowOff>23410</xdr:rowOff>
    </xdr:to>
    <xdr:sp macro="" textlink="">
      <xdr:nvSpPr>
        <xdr:cNvPr id="346" name="楕円 345"/>
        <xdr:cNvSpPr/>
      </xdr:nvSpPr>
      <xdr:spPr>
        <a:xfrm>
          <a:off x="13462000" y="1089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8187</xdr:rowOff>
    </xdr:from>
    <xdr:ext cx="762000" cy="259045"/>
    <xdr:sp macro="" textlink="">
      <xdr:nvSpPr>
        <xdr:cNvPr id="347" name="テキスト ボックス 346"/>
        <xdr:cNvSpPr txBox="1"/>
      </xdr:nvSpPr>
      <xdr:spPr>
        <a:xfrm>
          <a:off x="13131800" y="1098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本市の実質公債費比率は、計画的な繰上償還の実施などからほぼ横ばいに推移しており、国が定める早期健全化基準の２５％を大きく下回っている。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今後も、地方債の新規発行をできるだけ計画的なものに限定するとともに、繰上償還を実施し、地方債残高の縮減に努める。</a:t>
          </a: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161290</xdr:rowOff>
    </xdr:from>
    <xdr:to>
      <xdr:col>81</xdr:col>
      <xdr:colOff>44450</xdr:colOff>
      <xdr:row>36</xdr:row>
      <xdr:rowOff>163301</xdr:rowOff>
    </xdr:to>
    <xdr:cxnSp macro="">
      <xdr:nvCxnSpPr>
        <xdr:cNvPr id="381" name="直線コネクタ 380"/>
        <xdr:cNvCxnSpPr/>
      </xdr:nvCxnSpPr>
      <xdr:spPr>
        <a:xfrm>
          <a:off x="16179800" y="6333490"/>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161290</xdr:rowOff>
    </xdr:from>
    <xdr:to>
      <xdr:col>77</xdr:col>
      <xdr:colOff>44450</xdr:colOff>
      <xdr:row>36</xdr:row>
      <xdr:rowOff>165312</xdr:rowOff>
    </xdr:to>
    <xdr:cxnSp macro="">
      <xdr:nvCxnSpPr>
        <xdr:cNvPr id="384" name="直線コネクタ 383"/>
        <xdr:cNvCxnSpPr/>
      </xdr:nvCxnSpPr>
      <xdr:spPr>
        <a:xfrm flipV="1">
          <a:off x="15290800" y="6333490"/>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53569</xdr:rowOff>
    </xdr:from>
    <xdr:ext cx="736600" cy="259045"/>
    <xdr:sp macro="" textlink="">
      <xdr:nvSpPr>
        <xdr:cNvPr id="386" name="テキスト ボックス 385"/>
        <xdr:cNvSpPr txBox="1"/>
      </xdr:nvSpPr>
      <xdr:spPr>
        <a:xfrm>
          <a:off x="15798800" y="6397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165312</xdr:rowOff>
    </xdr:from>
    <xdr:to>
      <xdr:col>72</xdr:col>
      <xdr:colOff>203200</xdr:colOff>
      <xdr:row>37</xdr:row>
      <xdr:rowOff>13970</xdr:rowOff>
    </xdr:to>
    <xdr:cxnSp macro="">
      <xdr:nvCxnSpPr>
        <xdr:cNvPr id="387" name="直線コネクタ 386"/>
        <xdr:cNvCxnSpPr/>
      </xdr:nvCxnSpPr>
      <xdr:spPr>
        <a:xfrm flipV="1">
          <a:off x="14401800" y="633751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89" name="テキスト ボックス 388"/>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13970</xdr:rowOff>
    </xdr:from>
    <xdr:to>
      <xdr:col>68</xdr:col>
      <xdr:colOff>152400</xdr:colOff>
      <xdr:row>37</xdr:row>
      <xdr:rowOff>30057</xdr:rowOff>
    </xdr:to>
    <xdr:cxnSp macro="">
      <xdr:nvCxnSpPr>
        <xdr:cNvPr id="390" name="直線コネクタ 389"/>
        <xdr:cNvCxnSpPr/>
      </xdr:nvCxnSpPr>
      <xdr:spPr>
        <a:xfrm flipV="1">
          <a:off x="13512800" y="635762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51558</xdr:rowOff>
    </xdr:from>
    <xdr:ext cx="762000" cy="259045"/>
    <xdr:sp macro="" textlink="">
      <xdr:nvSpPr>
        <xdr:cNvPr id="392" name="テキスト ボックス 391"/>
        <xdr:cNvSpPr txBox="1"/>
      </xdr:nvSpPr>
      <xdr:spPr>
        <a:xfrm>
          <a:off x="14020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112501</xdr:rowOff>
    </xdr:from>
    <xdr:to>
      <xdr:col>81</xdr:col>
      <xdr:colOff>95250</xdr:colOff>
      <xdr:row>37</xdr:row>
      <xdr:rowOff>42651</xdr:rowOff>
    </xdr:to>
    <xdr:sp macro="" textlink="">
      <xdr:nvSpPr>
        <xdr:cNvPr id="400" name="楕円 399"/>
        <xdr:cNvSpPr/>
      </xdr:nvSpPr>
      <xdr:spPr>
        <a:xfrm>
          <a:off x="16967200" y="628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129028</xdr:rowOff>
    </xdr:from>
    <xdr:ext cx="762000" cy="259045"/>
    <xdr:sp macro="" textlink="">
      <xdr:nvSpPr>
        <xdr:cNvPr id="401" name="公債費負担の状況該当値テキスト"/>
        <xdr:cNvSpPr txBox="1"/>
      </xdr:nvSpPr>
      <xdr:spPr>
        <a:xfrm>
          <a:off x="17106900" y="6129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110490</xdr:rowOff>
    </xdr:from>
    <xdr:to>
      <xdr:col>77</xdr:col>
      <xdr:colOff>95250</xdr:colOff>
      <xdr:row>37</xdr:row>
      <xdr:rowOff>40640</xdr:rowOff>
    </xdr:to>
    <xdr:sp macro="" textlink="">
      <xdr:nvSpPr>
        <xdr:cNvPr id="402" name="楕円 401"/>
        <xdr:cNvSpPr/>
      </xdr:nvSpPr>
      <xdr:spPr>
        <a:xfrm>
          <a:off x="16129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50817</xdr:rowOff>
    </xdr:from>
    <xdr:ext cx="736600" cy="259045"/>
    <xdr:sp macro="" textlink="">
      <xdr:nvSpPr>
        <xdr:cNvPr id="403" name="テキスト ボックス 402"/>
        <xdr:cNvSpPr txBox="1"/>
      </xdr:nvSpPr>
      <xdr:spPr>
        <a:xfrm>
          <a:off x="15798800" y="6051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114512</xdr:rowOff>
    </xdr:from>
    <xdr:to>
      <xdr:col>73</xdr:col>
      <xdr:colOff>44450</xdr:colOff>
      <xdr:row>37</xdr:row>
      <xdr:rowOff>44662</xdr:rowOff>
    </xdr:to>
    <xdr:sp macro="" textlink="">
      <xdr:nvSpPr>
        <xdr:cNvPr id="404" name="楕円 403"/>
        <xdr:cNvSpPr/>
      </xdr:nvSpPr>
      <xdr:spPr>
        <a:xfrm>
          <a:off x="15240000" y="628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54839</xdr:rowOff>
    </xdr:from>
    <xdr:ext cx="762000" cy="259045"/>
    <xdr:sp macro="" textlink="">
      <xdr:nvSpPr>
        <xdr:cNvPr id="405" name="テキスト ボックス 404"/>
        <xdr:cNvSpPr txBox="1"/>
      </xdr:nvSpPr>
      <xdr:spPr>
        <a:xfrm>
          <a:off x="14909800" y="6055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134620</xdr:rowOff>
    </xdr:from>
    <xdr:to>
      <xdr:col>68</xdr:col>
      <xdr:colOff>203200</xdr:colOff>
      <xdr:row>37</xdr:row>
      <xdr:rowOff>64770</xdr:rowOff>
    </xdr:to>
    <xdr:sp macro="" textlink="">
      <xdr:nvSpPr>
        <xdr:cNvPr id="406" name="楕円 405"/>
        <xdr:cNvSpPr/>
      </xdr:nvSpPr>
      <xdr:spPr>
        <a:xfrm>
          <a:off x="14351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74947</xdr:rowOff>
    </xdr:from>
    <xdr:ext cx="762000" cy="259045"/>
    <xdr:sp macro="" textlink="">
      <xdr:nvSpPr>
        <xdr:cNvPr id="407" name="テキスト ボックス 406"/>
        <xdr:cNvSpPr txBox="1"/>
      </xdr:nvSpPr>
      <xdr:spPr>
        <a:xfrm>
          <a:off x="14020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408" name="楕円 407"/>
        <xdr:cNvSpPr/>
      </xdr:nvSpPr>
      <xdr:spPr>
        <a:xfrm>
          <a:off x="13462000" y="63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65634</xdr:rowOff>
    </xdr:from>
    <xdr:ext cx="762000" cy="259045"/>
    <xdr:sp macro="" textlink="">
      <xdr:nvSpPr>
        <xdr:cNvPr id="409" name="テキスト ボックス 408"/>
        <xdr:cNvSpPr txBox="1"/>
      </xdr:nvSpPr>
      <xdr:spPr>
        <a:xfrm>
          <a:off x="13131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本市の将来負担比率は、年々減少傾向にあり、国が定める早期健全化基準の３５０％を大きく下回って、令和６年度においては０．０％となっている。</a:t>
          </a:r>
        </a:p>
        <a:p>
          <a:r>
            <a:rPr kumimoji="1" lang="ja-JP" altLang="en-US" sz="1300">
              <a:latin typeface="ＭＳ Ｐゴシック" panose="020B0600070205080204" pitchFamily="50" charset="-128"/>
              <a:ea typeface="ＭＳ Ｐゴシック" panose="020B0600070205080204" pitchFamily="50" charset="-128"/>
            </a:rPr>
            <a:t>　今後も、将来負担が増加しないよう、地方債の発行抑制や繰上償還を実施することにより、財政の健全化を図っていく。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148519</xdr:rowOff>
    </xdr:from>
    <xdr:to>
      <xdr:col>77</xdr:col>
      <xdr:colOff>44450</xdr:colOff>
      <xdr:row>14</xdr:row>
      <xdr:rowOff>167428</xdr:rowOff>
    </xdr:to>
    <xdr:cxnSp macro="">
      <xdr:nvCxnSpPr>
        <xdr:cNvPr id="443" name="直線コネクタ 442"/>
        <xdr:cNvCxnSpPr/>
      </xdr:nvCxnSpPr>
      <xdr:spPr>
        <a:xfrm flipV="1">
          <a:off x="15290800" y="2377369"/>
          <a:ext cx="889000" cy="19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32402</xdr:rowOff>
    </xdr:from>
    <xdr:ext cx="762000" cy="259045"/>
    <xdr:sp macro="" textlink="">
      <xdr:nvSpPr>
        <xdr:cNvPr id="444" name="将来負担の状況平均値テキスト"/>
        <xdr:cNvSpPr txBox="1"/>
      </xdr:nvSpPr>
      <xdr:spPr>
        <a:xfrm>
          <a:off x="17106900" y="2432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167428</xdr:rowOff>
    </xdr:from>
    <xdr:to>
      <xdr:col>72</xdr:col>
      <xdr:colOff>203200</xdr:colOff>
      <xdr:row>15</xdr:row>
      <xdr:rowOff>123331</xdr:rowOff>
    </xdr:to>
    <xdr:cxnSp macro="">
      <xdr:nvCxnSpPr>
        <xdr:cNvPr id="446" name="直線コネクタ 445"/>
        <xdr:cNvCxnSpPr/>
      </xdr:nvCxnSpPr>
      <xdr:spPr>
        <a:xfrm flipV="1">
          <a:off x="14401800" y="2567728"/>
          <a:ext cx="889000" cy="12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142680</xdr:rowOff>
    </xdr:from>
    <xdr:ext cx="736600" cy="259045"/>
    <xdr:sp macro="" textlink="">
      <xdr:nvSpPr>
        <xdr:cNvPr id="448" name="テキスト ボックス 447"/>
        <xdr:cNvSpPr txBox="1"/>
      </xdr:nvSpPr>
      <xdr:spPr>
        <a:xfrm>
          <a:off x="15798800" y="25429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123331</xdr:rowOff>
    </xdr:from>
    <xdr:to>
      <xdr:col>68</xdr:col>
      <xdr:colOff>152400</xdr:colOff>
      <xdr:row>17</xdr:row>
      <xdr:rowOff>11007</xdr:rowOff>
    </xdr:to>
    <xdr:cxnSp macro="">
      <xdr:nvCxnSpPr>
        <xdr:cNvPr id="449" name="直線コネクタ 448"/>
        <xdr:cNvCxnSpPr/>
      </xdr:nvCxnSpPr>
      <xdr:spPr>
        <a:xfrm flipV="1">
          <a:off x="13512800" y="2695081"/>
          <a:ext cx="889000" cy="23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44961</xdr:rowOff>
    </xdr:from>
    <xdr:ext cx="762000" cy="259045"/>
    <xdr:sp macro="" textlink="">
      <xdr:nvSpPr>
        <xdr:cNvPr id="451" name="テキスト ボックス 450"/>
        <xdr:cNvSpPr txBox="1"/>
      </xdr:nvSpPr>
      <xdr:spPr>
        <a:xfrm>
          <a:off x="14909800" y="261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85937</xdr:rowOff>
    </xdr:from>
    <xdr:to>
      <xdr:col>68</xdr:col>
      <xdr:colOff>203200</xdr:colOff>
      <xdr:row>16</xdr:row>
      <xdr:rowOff>16087</xdr:rowOff>
    </xdr:to>
    <xdr:sp macro="" textlink="">
      <xdr:nvSpPr>
        <xdr:cNvPr id="452" name="フローチャート: 判断 451"/>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864</xdr:rowOff>
    </xdr:from>
    <xdr:ext cx="762000" cy="259045"/>
    <xdr:sp macro="" textlink="">
      <xdr:nvSpPr>
        <xdr:cNvPr id="453" name="テキスト ボックス 452"/>
        <xdr:cNvSpPr txBox="1"/>
      </xdr:nvSpPr>
      <xdr:spPr>
        <a:xfrm>
          <a:off x="14020800" y="274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4" name="フローチャート: 判断 453"/>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47924</xdr:rowOff>
    </xdr:from>
    <xdr:ext cx="762000" cy="259045"/>
    <xdr:sp macro="" textlink="">
      <xdr:nvSpPr>
        <xdr:cNvPr id="455" name="テキスト ボックス 454"/>
        <xdr:cNvSpPr txBox="1"/>
      </xdr:nvSpPr>
      <xdr:spPr>
        <a:xfrm>
          <a:off x="13131800" y="2962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97719</xdr:rowOff>
    </xdr:from>
    <xdr:to>
      <xdr:col>77</xdr:col>
      <xdr:colOff>95250</xdr:colOff>
      <xdr:row>14</xdr:row>
      <xdr:rowOff>27869</xdr:rowOff>
    </xdr:to>
    <xdr:sp macro="" textlink="">
      <xdr:nvSpPr>
        <xdr:cNvPr id="461" name="楕円 460"/>
        <xdr:cNvSpPr/>
      </xdr:nvSpPr>
      <xdr:spPr>
        <a:xfrm>
          <a:off x="16129000" y="232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38046</xdr:rowOff>
    </xdr:from>
    <xdr:ext cx="736600" cy="259045"/>
    <xdr:sp macro="" textlink="">
      <xdr:nvSpPr>
        <xdr:cNvPr id="462" name="テキスト ボックス 461"/>
        <xdr:cNvSpPr txBox="1"/>
      </xdr:nvSpPr>
      <xdr:spPr>
        <a:xfrm>
          <a:off x="15798800" y="2095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116628</xdr:rowOff>
    </xdr:from>
    <xdr:to>
      <xdr:col>73</xdr:col>
      <xdr:colOff>44450</xdr:colOff>
      <xdr:row>15</xdr:row>
      <xdr:rowOff>46778</xdr:rowOff>
    </xdr:to>
    <xdr:sp macro="" textlink="">
      <xdr:nvSpPr>
        <xdr:cNvPr id="463" name="楕円 462"/>
        <xdr:cNvSpPr/>
      </xdr:nvSpPr>
      <xdr:spPr>
        <a:xfrm>
          <a:off x="15240000" y="251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56955</xdr:rowOff>
    </xdr:from>
    <xdr:ext cx="762000" cy="259045"/>
    <xdr:sp macro="" textlink="">
      <xdr:nvSpPr>
        <xdr:cNvPr id="464" name="テキスト ボックス 463"/>
        <xdr:cNvSpPr txBox="1"/>
      </xdr:nvSpPr>
      <xdr:spPr>
        <a:xfrm>
          <a:off x="14909800" y="228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72531</xdr:rowOff>
    </xdr:from>
    <xdr:to>
      <xdr:col>68</xdr:col>
      <xdr:colOff>203200</xdr:colOff>
      <xdr:row>16</xdr:row>
      <xdr:rowOff>2681</xdr:rowOff>
    </xdr:to>
    <xdr:sp macro="" textlink="">
      <xdr:nvSpPr>
        <xdr:cNvPr id="465" name="楕円 464"/>
        <xdr:cNvSpPr/>
      </xdr:nvSpPr>
      <xdr:spPr>
        <a:xfrm>
          <a:off x="14351000" y="264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12858</xdr:rowOff>
    </xdr:from>
    <xdr:ext cx="762000" cy="259045"/>
    <xdr:sp macro="" textlink="">
      <xdr:nvSpPr>
        <xdr:cNvPr id="466" name="テキスト ボックス 465"/>
        <xdr:cNvSpPr txBox="1"/>
      </xdr:nvSpPr>
      <xdr:spPr>
        <a:xfrm>
          <a:off x="14020800" y="241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131657</xdr:rowOff>
    </xdr:from>
    <xdr:to>
      <xdr:col>64</xdr:col>
      <xdr:colOff>152400</xdr:colOff>
      <xdr:row>17</xdr:row>
      <xdr:rowOff>61807</xdr:rowOff>
    </xdr:to>
    <xdr:sp macro="" textlink="">
      <xdr:nvSpPr>
        <xdr:cNvPr id="467" name="楕円 466"/>
        <xdr:cNvSpPr/>
      </xdr:nvSpPr>
      <xdr:spPr>
        <a:xfrm>
          <a:off x="13462000" y="287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71984</xdr:rowOff>
    </xdr:from>
    <xdr:ext cx="762000" cy="259045"/>
    <xdr:sp macro="" textlink="">
      <xdr:nvSpPr>
        <xdr:cNvPr id="468" name="テキスト ボックス 467"/>
        <xdr:cNvSpPr txBox="1"/>
      </xdr:nvSpPr>
      <xdr:spPr>
        <a:xfrm>
          <a:off x="13131800" y="264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25,939
25,523
793.29
31,007,452
29,296,393
1,358,973
16,232,182
28,905,181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本市の人件費の経常収支比率は、ごみ処理業務や消防業務を単独で行っているものの、類似団体平均とほぼ同程度となっている。</a:t>
          </a:r>
        </a:p>
        <a:p>
          <a:r>
            <a:rPr kumimoji="1" lang="ja-JP" altLang="en-US" sz="1300">
              <a:latin typeface="ＭＳ Ｐゴシック" panose="020B0600070205080204" pitchFamily="50" charset="-128"/>
              <a:ea typeface="ＭＳ Ｐゴシック" panose="020B0600070205080204" pitchFamily="50" charset="-128"/>
            </a:rPr>
            <a:t>　今後も、住民サービスの低下を招かないように配慮しながら、業務の見直しや効率化、民間委託、指定管理者制度の推進などに取り組み、簡素で効率的な組織運営に努める。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115570</xdr:rowOff>
    </xdr:from>
    <xdr:to>
      <xdr:col>24</xdr:col>
      <xdr:colOff>25400</xdr:colOff>
      <xdr:row>37</xdr:row>
      <xdr:rowOff>147574</xdr:rowOff>
    </xdr:to>
    <xdr:cxnSp macro="">
      <xdr:nvCxnSpPr>
        <xdr:cNvPr id="64" name="直線コネクタ 63"/>
        <xdr:cNvCxnSpPr/>
      </xdr:nvCxnSpPr>
      <xdr:spPr>
        <a:xfrm>
          <a:off x="3987800" y="645922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124714</xdr:rowOff>
    </xdr:to>
    <xdr:cxnSp macro="">
      <xdr:nvCxnSpPr>
        <xdr:cNvPr id="67" name="直線コネクタ 66"/>
        <xdr:cNvCxnSpPr/>
      </xdr:nvCxnSpPr>
      <xdr:spPr>
        <a:xfrm flipV="1">
          <a:off x="3098800" y="64592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60706</xdr:rowOff>
    </xdr:from>
    <xdr:to>
      <xdr:col>15</xdr:col>
      <xdr:colOff>98425</xdr:colOff>
      <xdr:row>37</xdr:row>
      <xdr:rowOff>124714</xdr:rowOff>
    </xdr:to>
    <xdr:cxnSp macro="">
      <xdr:nvCxnSpPr>
        <xdr:cNvPr id="70" name="直線コネクタ 69"/>
        <xdr:cNvCxnSpPr/>
      </xdr:nvCxnSpPr>
      <xdr:spPr>
        <a:xfrm>
          <a:off x="2209800" y="640435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60706</xdr:rowOff>
    </xdr:from>
    <xdr:to>
      <xdr:col>11</xdr:col>
      <xdr:colOff>9525</xdr:colOff>
      <xdr:row>37</xdr:row>
      <xdr:rowOff>69850</xdr:rowOff>
    </xdr:to>
    <xdr:cxnSp macro="">
      <xdr:nvCxnSpPr>
        <xdr:cNvPr id="73" name="直線コネクタ 72"/>
        <xdr:cNvCxnSpPr/>
      </xdr:nvCxnSpPr>
      <xdr:spPr>
        <a:xfrm flipV="1">
          <a:off x="1320800" y="64043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137431</xdr:rowOff>
    </xdr:from>
    <xdr:ext cx="762000" cy="259045"/>
    <xdr:sp macro="" textlink="">
      <xdr:nvSpPr>
        <xdr:cNvPr id="77" name="テキスト ボックス 76"/>
        <xdr:cNvSpPr txBox="1"/>
      </xdr:nvSpPr>
      <xdr:spPr>
        <a:xfrm>
          <a:off x="939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96774</xdr:rowOff>
    </xdr:from>
    <xdr:to>
      <xdr:col>24</xdr:col>
      <xdr:colOff>76200</xdr:colOff>
      <xdr:row>38</xdr:row>
      <xdr:rowOff>26924</xdr:rowOff>
    </xdr:to>
    <xdr:sp macro="" textlink="">
      <xdr:nvSpPr>
        <xdr:cNvPr id="83" name="楕円 82"/>
        <xdr:cNvSpPr/>
      </xdr:nvSpPr>
      <xdr:spPr>
        <a:xfrm>
          <a:off x="47752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68851</xdr:rowOff>
    </xdr:from>
    <xdr:ext cx="762000" cy="259045"/>
    <xdr:sp macro="" textlink="">
      <xdr:nvSpPr>
        <xdr:cNvPr id="84" name="人件費該当値テキスト"/>
        <xdr:cNvSpPr txBox="1"/>
      </xdr:nvSpPr>
      <xdr:spPr>
        <a:xfrm>
          <a:off x="49149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5" name="楕円 84"/>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151147</xdr:rowOff>
    </xdr:from>
    <xdr:ext cx="736600" cy="259045"/>
    <xdr:sp macro="" textlink="">
      <xdr:nvSpPr>
        <xdr:cNvPr id="86" name="テキスト ボックス 85"/>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73914</xdr:rowOff>
    </xdr:from>
    <xdr:to>
      <xdr:col>15</xdr:col>
      <xdr:colOff>149225</xdr:colOff>
      <xdr:row>38</xdr:row>
      <xdr:rowOff>4064</xdr:rowOff>
    </xdr:to>
    <xdr:sp macro="" textlink="">
      <xdr:nvSpPr>
        <xdr:cNvPr id="87" name="楕円 86"/>
        <xdr:cNvSpPr/>
      </xdr:nvSpPr>
      <xdr:spPr>
        <a:xfrm>
          <a:off x="3048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160291</xdr:rowOff>
    </xdr:from>
    <xdr:ext cx="762000" cy="259045"/>
    <xdr:sp macro="" textlink="">
      <xdr:nvSpPr>
        <xdr:cNvPr id="88" name="テキスト ボックス 87"/>
        <xdr:cNvSpPr txBox="1"/>
      </xdr:nvSpPr>
      <xdr:spPr>
        <a:xfrm>
          <a:off x="2717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9906</xdr:rowOff>
    </xdr:from>
    <xdr:to>
      <xdr:col>11</xdr:col>
      <xdr:colOff>60325</xdr:colOff>
      <xdr:row>37</xdr:row>
      <xdr:rowOff>111506</xdr:rowOff>
    </xdr:to>
    <xdr:sp macro="" textlink="">
      <xdr:nvSpPr>
        <xdr:cNvPr id="89" name="楕円 88"/>
        <xdr:cNvSpPr/>
      </xdr:nvSpPr>
      <xdr:spPr>
        <a:xfrm>
          <a:off x="2159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96283</xdr:rowOff>
    </xdr:from>
    <xdr:ext cx="762000" cy="259045"/>
    <xdr:sp macro="" textlink="">
      <xdr:nvSpPr>
        <xdr:cNvPr id="90" name="テキスト ボックス 89"/>
        <xdr:cNvSpPr txBox="1"/>
      </xdr:nvSpPr>
      <xdr:spPr>
        <a:xfrm>
          <a:off x="1828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1" name="楕円 90"/>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130827</xdr:rowOff>
    </xdr:from>
    <xdr:ext cx="762000" cy="259045"/>
    <xdr:sp macro="" textlink="">
      <xdr:nvSpPr>
        <xdr:cNvPr id="92" name="テキスト ボックス 91"/>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本市の物件費の経常収支比率は、人口が少なく面積が広いため、ごみ処理業務や消防業務を単独で行っているものの、類似団体平均とほぼ同程度となっている。</a:t>
          </a:r>
        </a:p>
        <a:p>
          <a:r>
            <a:rPr kumimoji="1" lang="ja-JP" altLang="en-US" sz="1300">
              <a:latin typeface="ＭＳ Ｐゴシック" panose="020B0600070205080204" pitchFamily="50" charset="-128"/>
              <a:ea typeface="ＭＳ Ｐゴシック" panose="020B0600070205080204" pitchFamily="50" charset="-128"/>
            </a:rPr>
            <a:t>　今後も、業務の見直しや事務の効率化を進めるなどの行財政改革に取り組み、経費の縮減に努める。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142240</xdr:rowOff>
    </xdr:from>
    <xdr:to>
      <xdr:col>82</xdr:col>
      <xdr:colOff>107950</xdr:colOff>
      <xdr:row>16</xdr:row>
      <xdr:rowOff>142240</xdr:rowOff>
    </xdr:to>
    <xdr:cxnSp macro="">
      <xdr:nvCxnSpPr>
        <xdr:cNvPr id="125" name="直線コネクタ 124"/>
        <xdr:cNvCxnSpPr/>
      </xdr:nvCxnSpPr>
      <xdr:spPr>
        <a:xfrm>
          <a:off x="15671800" y="28854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6" name="物件費平均値テキスト"/>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50800</xdr:rowOff>
    </xdr:from>
    <xdr:to>
      <xdr:col>78</xdr:col>
      <xdr:colOff>69850</xdr:colOff>
      <xdr:row>16</xdr:row>
      <xdr:rowOff>142240</xdr:rowOff>
    </xdr:to>
    <xdr:cxnSp macro="">
      <xdr:nvCxnSpPr>
        <xdr:cNvPr id="128" name="直線コネクタ 127"/>
        <xdr:cNvCxnSpPr/>
      </xdr:nvCxnSpPr>
      <xdr:spPr>
        <a:xfrm>
          <a:off x="14782800" y="27940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xdr:rowOff>
    </xdr:from>
    <xdr:to>
      <xdr:col>73</xdr:col>
      <xdr:colOff>180975</xdr:colOff>
      <xdr:row>16</xdr:row>
      <xdr:rowOff>50800</xdr:rowOff>
    </xdr:to>
    <xdr:cxnSp macro="">
      <xdr:nvCxnSpPr>
        <xdr:cNvPr id="131" name="直線コネクタ 130"/>
        <xdr:cNvCxnSpPr/>
      </xdr:nvCxnSpPr>
      <xdr:spPr>
        <a:xfrm>
          <a:off x="13893800" y="2748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3" name="テキスト ボックス 132"/>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xdr:rowOff>
    </xdr:from>
    <xdr:to>
      <xdr:col>69</xdr:col>
      <xdr:colOff>92075</xdr:colOff>
      <xdr:row>16</xdr:row>
      <xdr:rowOff>12700</xdr:rowOff>
    </xdr:to>
    <xdr:cxnSp macro="">
      <xdr:nvCxnSpPr>
        <xdr:cNvPr id="134" name="直線コネクタ 133"/>
        <xdr:cNvCxnSpPr/>
      </xdr:nvCxnSpPr>
      <xdr:spPr>
        <a:xfrm flipV="1">
          <a:off x="13004800" y="2748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36" name="テキスト ボックス 135"/>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109237</xdr:rowOff>
    </xdr:from>
    <xdr:ext cx="762000" cy="259045"/>
    <xdr:sp macro="" textlink="">
      <xdr:nvSpPr>
        <xdr:cNvPr id="138" name="テキスト ボックス 137"/>
        <xdr:cNvSpPr txBox="1"/>
      </xdr:nvSpPr>
      <xdr:spPr>
        <a:xfrm>
          <a:off x="12623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91440</xdr:rowOff>
    </xdr:from>
    <xdr:to>
      <xdr:col>82</xdr:col>
      <xdr:colOff>158750</xdr:colOff>
      <xdr:row>17</xdr:row>
      <xdr:rowOff>21590</xdr:rowOff>
    </xdr:to>
    <xdr:sp macro="" textlink="">
      <xdr:nvSpPr>
        <xdr:cNvPr id="144" name="楕円 143"/>
        <xdr:cNvSpPr/>
      </xdr:nvSpPr>
      <xdr:spPr>
        <a:xfrm>
          <a:off x="164592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107967</xdr:rowOff>
    </xdr:from>
    <xdr:ext cx="762000" cy="259045"/>
    <xdr:sp macro="" textlink="">
      <xdr:nvSpPr>
        <xdr:cNvPr id="145" name="物件費該当値テキスト"/>
        <xdr:cNvSpPr txBox="1"/>
      </xdr:nvSpPr>
      <xdr:spPr>
        <a:xfrm>
          <a:off x="165989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91440</xdr:rowOff>
    </xdr:from>
    <xdr:to>
      <xdr:col>78</xdr:col>
      <xdr:colOff>120650</xdr:colOff>
      <xdr:row>17</xdr:row>
      <xdr:rowOff>21590</xdr:rowOff>
    </xdr:to>
    <xdr:sp macro="" textlink="">
      <xdr:nvSpPr>
        <xdr:cNvPr id="146" name="楕円 145"/>
        <xdr:cNvSpPr/>
      </xdr:nvSpPr>
      <xdr:spPr>
        <a:xfrm>
          <a:off x="15621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47" name="テキスト ボックス 146"/>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0</xdr:rowOff>
    </xdr:from>
    <xdr:to>
      <xdr:col>74</xdr:col>
      <xdr:colOff>31750</xdr:colOff>
      <xdr:row>16</xdr:row>
      <xdr:rowOff>101600</xdr:rowOff>
    </xdr:to>
    <xdr:sp macro="" textlink="">
      <xdr:nvSpPr>
        <xdr:cNvPr id="148" name="楕円 147"/>
        <xdr:cNvSpPr/>
      </xdr:nvSpPr>
      <xdr:spPr>
        <a:xfrm>
          <a:off x="14732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49" name="テキスト ボックス 148"/>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125730</xdr:rowOff>
    </xdr:from>
    <xdr:to>
      <xdr:col>69</xdr:col>
      <xdr:colOff>142875</xdr:colOff>
      <xdr:row>16</xdr:row>
      <xdr:rowOff>55880</xdr:rowOff>
    </xdr:to>
    <xdr:sp macro="" textlink="">
      <xdr:nvSpPr>
        <xdr:cNvPr id="150" name="楕円 149"/>
        <xdr:cNvSpPr/>
      </xdr:nvSpPr>
      <xdr:spPr>
        <a:xfrm>
          <a:off x="13843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66057</xdr:rowOff>
    </xdr:from>
    <xdr:ext cx="762000" cy="259045"/>
    <xdr:sp macro="" textlink="">
      <xdr:nvSpPr>
        <xdr:cNvPr id="151" name="テキスト ボックス 150"/>
        <xdr:cNvSpPr txBox="1"/>
      </xdr:nvSpPr>
      <xdr:spPr>
        <a:xfrm>
          <a:off x="13512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2" name="楕円 151"/>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53" name="テキスト ボックス 152"/>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本市の扶助費の経常収支比率は、地域や各家庭での扶助機能を活かした地域福祉を進めているほか、各種手当の特別加算を見直してきたため、類似団体平均を大きく下回っている。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今後も、効率的で質の高い住民サービスの提供に努める。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4535</xdr:rowOff>
    </xdr:from>
    <xdr:to>
      <xdr:col>24</xdr:col>
      <xdr:colOff>25400</xdr:colOff>
      <xdr:row>53</xdr:row>
      <xdr:rowOff>69850</xdr:rowOff>
    </xdr:to>
    <xdr:cxnSp macro="">
      <xdr:nvCxnSpPr>
        <xdr:cNvPr id="188" name="直線コネクタ 187"/>
        <xdr:cNvCxnSpPr/>
      </xdr:nvCxnSpPr>
      <xdr:spPr>
        <a:xfrm flipV="1">
          <a:off x="3987800" y="9091385"/>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48078</xdr:rowOff>
    </xdr:from>
    <xdr:to>
      <xdr:col>19</xdr:col>
      <xdr:colOff>187325</xdr:colOff>
      <xdr:row>53</xdr:row>
      <xdr:rowOff>69850</xdr:rowOff>
    </xdr:to>
    <xdr:cxnSp macro="">
      <xdr:nvCxnSpPr>
        <xdr:cNvPr id="191" name="直線コネクタ 190"/>
        <xdr:cNvCxnSpPr/>
      </xdr:nvCxnSpPr>
      <xdr:spPr>
        <a:xfrm>
          <a:off x="3098800" y="91349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48078</xdr:rowOff>
    </xdr:from>
    <xdr:to>
      <xdr:col>15</xdr:col>
      <xdr:colOff>98425</xdr:colOff>
      <xdr:row>53</xdr:row>
      <xdr:rowOff>69850</xdr:rowOff>
    </xdr:to>
    <xdr:cxnSp macro="">
      <xdr:nvCxnSpPr>
        <xdr:cNvPr id="194" name="直線コネクタ 193"/>
        <xdr:cNvCxnSpPr/>
      </xdr:nvCxnSpPr>
      <xdr:spPr>
        <a:xfrm flipV="1">
          <a:off x="2209800" y="91349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69850</xdr:rowOff>
    </xdr:from>
    <xdr:to>
      <xdr:col>11</xdr:col>
      <xdr:colOff>9525</xdr:colOff>
      <xdr:row>53</xdr:row>
      <xdr:rowOff>69850</xdr:rowOff>
    </xdr:to>
    <xdr:cxnSp macro="">
      <xdr:nvCxnSpPr>
        <xdr:cNvPr id="197" name="直線コネクタ 196"/>
        <xdr:cNvCxnSpPr/>
      </xdr:nvCxnSpPr>
      <xdr:spPr>
        <a:xfrm>
          <a:off x="1320800" y="9156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125185</xdr:rowOff>
    </xdr:from>
    <xdr:to>
      <xdr:col>24</xdr:col>
      <xdr:colOff>76200</xdr:colOff>
      <xdr:row>53</xdr:row>
      <xdr:rowOff>55335</xdr:rowOff>
    </xdr:to>
    <xdr:sp macro="" textlink="">
      <xdr:nvSpPr>
        <xdr:cNvPr id="207" name="楕円 206"/>
        <xdr:cNvSpPr/>
      </xdr:nvSpPr>
      <xdr:spPr>
        <a:xfrm>
          <a:off x="47752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33762</xdr:rowOff>
    </xdr:from>
    <xdr:ext cx="762000" cy="259045"/>
    <xdr:sp macro="" textlink="">
      <xdr:nvSpPr>
        <xdr:cNvPr id="208" name="扶助費該当値テキスト"/>
        <xdr:cNvSpPr txBox="1"/>
      </xdr:nvSpPr>
      <xdr:spPr>
        <a:xfrm>
          <a:off x="4914900" y="894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19050</xdr:rowOff>
    </xdr:from>
    <xdr:to>
      <xdr:col>20</xdr:col>
      <xdr:colOff>38100</xdr:colOff>
      <xdr:row>53</xdr:row>
      <xdr:rowOff>120650</xdr:rowOff>
    </xdr:to>
    <xdr:sp macro="" textlink="">
      <xdr:nvSpPr>
        <xdr:cNvPr id="209" name="楕円 208"/>
        <xdr:cNvSpPr/>
      </xdr:nvSpPr>
      <xdr:spPr>
        <a:xfrm>
          <a:off x="3937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130827</xdr:rowOff>
    </xdr:from>
    <xdr:ext cx="736600" cy="259045"/>
    <xdr:sp macro="" textlink="">
      <xdr:nvSpPr>
        <xdr:cNvPr id="210" name="テキスト ボックス 209"/>
        <xdr:cNvSpPr txBox="1"/>
      </xdr:nvSpPr>
      <xdr:spPr>
        <a:xfrm>
          <a:off x="3606800" y="887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168728</xdr:rowOff>
    </xdr:from>
    <xdr:to>
      <xdr:col>15</xdr:col>
      <xdr:colOff>149225</xdr:colOff>
      <xdr:row>53</xdr:row>
      <xdr:rowOff>98878</xdr:rowOff>
    </xdr:to>
    <xdr:sp macro="" textlink="">
      <xdr:nvSpPr>
        <xdr:cNvPr id="211" name="楕円 210"/>
        <xdr:cNvSpPr/>
      </xdr:nvSpPr>
      <xdr:spPr>
        <a:xfrm>
          <a:off x="3048000" y="908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109055</xdr:rowOff>
    </xdr:from>
    <xdr:ext cx="762000" cy="259045"/>
    <xdr:sp macro="" textlink="">
      <xdr:nvSpPr>
        <xdr:cNvPr id="212" name="テキスト ボックス 211"/>
        <xdr:cNvSpPr txBox="1"/>
      </xdr:nvSpPr>
      <xdr:spPr>
        <a:xfrm>
          <a:off x="2717800" y="885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19050</xdr:rowOff>
    </xdr:from>
    <xdr:to>
      <xdr:col>11</xdr:col>
      <xdr:colOff>60325</xdr:colOff>
      <xdr:row>53</xdr:row>
      <xdr:rowOff>120650</xdr:rowOff>
    </xdr:to>
    <xdr:sp macro="" textlink="">
      <xdr:nvSpPr>
        <xdr:cNvPr id="213" name="楕円 212"/>
        <xdr:cNvSpPr/>
      </xdr:nvSpPr>
      <xdr:spPr>
        <a:xfrm>
          <a:off x="2159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130827</xdr:rowOff>
    </xdr:from>
    <xdr:ext cx="762000" cy="259045"/>
    <xdr:sp macro="" textlink="">
      <xdr:nvSpPr>
        <xdr:cNvPr id="214" name="テキスト ボックス 213"/>
        <xdr:cNvSpPr txBox="1"/>
      </xdr:nvSpPr>
      <xdr:spPr>
        <a:xfrm>
          <a:off x="1828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19050</xdr:rowOff>
    </xdr:from>
    <xdr:to>
      <xdr:col>6</xdr:col>
      <xdr:colOff>171450</xdr:colOff>
      <xdr:row>53</xdr:row>
      <xdr:rowOff>120650</xdr:rowOff>
    </xdr:to>
    <xdr:sp macro="" textlink="">
      <xdr:nvSpPr>
        <xdr:cNvPr id="215" name="楕円 214"/>
        <xdr:cNvSpPr/>
      </xdr:nvSpPr>
      <xdr:spPr>
        <a:xfrm>
          <a:off x="1270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130827</xdr:rowOff>
    </xdr:from>
    <xdr:ext cx="762000" cy="259045"/>
    <xdr:sp macro="" textlink="">
      <xdr:nvSpPr>
        <xdr:cNvPr id="216" name="テキスト ボックス 215"/>
        <xdr:cNvSpPr txBox="1"/>
      </xdr:nvSpPr>
      <xdr:spPr>
        <a:xfrm>
          <a:off x="939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本市のその他の経常収支比率は、国民健康保険事業会計への赤字補てん繰出金を計画的に減額していることなどにより、類似団体平均を下回っている。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今後も、経費の縮減に努めながら、適切な財政運営を行う。</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76200</xdr:rowOff>
    </xdr:from>
    <xdr:to>
      <xdr:col>82</xdr:col>
      <xdr:colOff>107950</xdr:colOff>
      <xdr:row>56</xdr:row>
      <xdr:rowOff>88900</xdr:rowOff>
    </xdr:to>
    <xdr:cxnSp macro="">
      <xdr:nvCxnSpPr>
        <xdr:cNvPr id="249" name="直線コネクタ 248"/>
        <xdr:cNvCxnSpPr/>
      </xdr:nvCxnSpPr>
      <xdr:spPr>
        <a:xfrm>
          <a:off x="15671800" y="9677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76200</xdr:rowOff>
    </xdr:from>
    <xdr:to>
      <xdr:col>78</xdr:col>
      <xdr:colOff>69850</xdr:colOff>
      <xdr:row>56</xdr:row>
      <xdr:rowOff>127000</xdr:rowOff>
    </xdr:to>
    <xdr:cxnSp macro="">
      <xdr:nvCxnSpPr>
        <xdr:cNvPr id="252" name="直線コネクタ 251"/>
        <xdr:cNvCxnSpPr/>
      </xdr:nvCxnSpPr>
      <xdr:spPr>
        <a:xfrm flipV="1">
          <a:off x="14782800" y="9677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50800</xdr:rowOff>
    </xdr:from>
    <xdr:to>
      <xdr:col>73</xdr:col>
      <xdr:colOff>180975</xdr:colOff>
      <xdr:row>56</xdr:row>
      <xdr:rowOff>127000</xdr:rowOff>
    </xdr:to>
    <xdr:cxnSp macro="">
      <xdr:nvCxnSpPr>
        <xdr:cNvPr id="255" name="直線コネクタ 254"/>
        <xdr:cNvCxnSpPr/>
      </xdr:nvCxnSpPr>
      <xdr:spPr>
        <a:xfrm>
          <a:off x="13893800" y="9652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50800</xdr:rowOff>
    </xdr:from>
    <xdr:to>
      <xdr:col>69</xdr:col>
      <xdr:colOff>92075</xdr:colOff>
      <xdr:row>56</xdr:row>
      <xdr:rowOff>76200</xdr:rowOff>
    </xdr:to>
    <xdr:cxnSp macro="">
      <xdr:nvCxnSpPr>
        <xdr:cNvPr id="258" name="直線コネクタ 257"/>
        <xdr:cNvCxnSpPr/>
      </xdr:nvCxnSpPr>
      <xdr:spPr>
        <a:xfrm flipV="1">
          <a:off x="13004800" y="9652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68" name="楕円 267"/>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54627</xdr:rowOff>
    </xdr:from>
    <xdr:ext cx="762000" cy="259045"/>
    <xdr:sp macro="" textlink="">
      <xdr:nvSpPr>
        <xdr:cNvPr id="269" name="その他該当値テキスト"/>
        <xdr:cNvSpPr txBox="1"/>
      </xdr:nvSpPr>
      <xdr:spPr>
        <a:xfrm>
          <a:off x="16598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25400</xdr:rowOff>
    </xdr:from>
    <xdr:to>
      <xdr:col>78</xdr:col>
      <xdr:colOff>120650</xdr:colOff>
      <xdr:row>56</xdr:row>
      <xdr:rowOff>127000</xdr:rowOff>
    </xdr:to>
    <xdr:sp macro="" textlink="">
      <xdr:nvSpPr>
        <xdr:cNvPr id="270" name="楕円 269"/>
        <xdr:cNvSpPr/>
      </xdr:nvSpPr>
      <xdr:spPr>
        <a:xfrm>
          <a:off x="15621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137177</xdr:rowOff>
    </xdr:from>
    <xdr:ext cx="736600" cy="259045"/>
    <xdr:sp macro="" textlink="">
      <xdr:nvSpPr>
        <xdr:cNvPr id="271" name="テキスト ボックス 270"/>
        <xdr:cNvSpPr txBox="1"/>
      </xdr:nvSpPr>
      <xdr:spPr>
        <a:xfrm>
          <a:off x="15290800" y="9395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76200</xdr:rowOff>
    </xdr:from>
    <xdr:to>
      <xdr:col>74</xdr:col>
      <xdr:colOff>31750</xdr:colOff>
      <xdr:row>57</xdr:row>
      <xdr:rowOff>6350</xdr:rowOff>
    </xdr:to>
    <xdr:sp macro="" textlink="">
      <xdr:nvSpPr>
        <xdr:cNvPr id="272" name="楕円 271"/>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73" name="テキスト ボックス 272"/>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0</xdr:rowOff>
    </xdr:from>
    <xdr:to>
      <xdr:col>69</xdr:col>
      <xdr:colOff>142875</xdr:colOff>
      <xdr:row>56</xdr:row>
      <xdr:rowOff>101600</xdr:rowOff>
    </xdr:to>
    <xdr:sp macro="" textlink="">
      <xdr:nvSpPr>
        <xdr:cNvPr id="274" name="楕円 273"/>
        <xdr:cNvSpPr/>
      </xdr:nvSpPr>
      <xdr:spPr>
        <a:xfrm>
          <a:off x="13843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111777</xdr:rowOff>
    </xdr:from>
    <xdr:ext cx="762000" cy="259045"/>
    <xdr:sp macro="" textlink="">
      <xdr:nvSpPr>
        <xdr:cNvPr id="275" name="テキスト ボックス 274"/>
        <xdr:cNvSpPr txBox="1"/>
      </xdr:nvSpPr>
      <xdr:spPr>
        <a:xfrm>
          <a:off x="13512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25400</xdr:rowOff>
    </xdr:from>
    <xdr:to>
      <xdr:col>65</xdr:col>
      <xdr:colOff>53975</xdr:colOff>
      <xdr:row>56</xdr:row>
      <xdr:rowOff>127000</xdr:rowOff>
    </xdr:to>
    <xdr:sp macro="" textlink="">
      <xdr:nvSpPr>
        <xdr:cNvPr id="276" name="楕円 275"/>
        <xdr:cNvSpPr/>
      </xdr:nvSpPr>
      <xdr:spPr>
        <a:xfrm>
          <a:off x="12954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137177</xdr:rowOff>
    </xdr:from>
    <xdr:ext cx="762000" cy="259045"/>
    <xdr:sp macro="" textlink="">
      <xdr:nvSpPr>
        <xdr:cNvPr id="277" name="テキスト ボックス 276"/>
        <xdr:cNvSpPr txBox="1"/>
      </xdr:nvSpPr>
      <xdr:spPr>
        <a:xfrm>
          <a:off x="12623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本市の補助費等の経常収支比率は、水道事業や下水道事業会計への負担金等が抑えられていることなどにより、類似団体平均を下回っている。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今後も、事業の見直しや必要性の低い補助金の廃止等を行い、経費の縮減に努める。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17272</xdr:rowOff>
    </xdr:from>
    <xdr:to>
      <xdr:col>82</xdr:col>
      <xdr:colOff>107950</xdr:colOff>
      <xdr:row>36</xdr:row>
      <xdr:rowOff>58420</xdr:rowOff>
    </xdr:to>
    <xdr:cxnSp macro="">
      <xdr:nvCxnSpPr>
        <xdr:cNvPr id="307" name="直線コネクタ 306"/>
        <xdr:cNvCxnSpPr/>
      </xdr:nvCxnSpPr>
      <xdr:spPr>
        <a:xfrm flipV="1">
          <a:off x="15671800" y="618947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8" name="補助費等平均値テキスト"/>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58420</xdr:rowOff>
    </xdr:from>
    <xdr:to>
      <xdr:col>78</xdr:col>
      <xdr:colOff>69850</xdr:colOff>
      <xdr:row>36</xdr:row>
      <xdr:rowOff>94996</xdr:rowOff>
    </xdr:to>
    <xdr:cxnSp macro="">
      <xdr:nvCxnSpPr>
        <xdr:cNvPr id="310" name="直線コネクタ 309"/>
        <xdr:cNvCxnSpPr/>
      </xdr:nvCxnSpPr>
      <xdr:spPr>
        <a:xfrm flipV="1">
          <a:off x="14782800" y="62306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76708</xdr:rowOff>
    </xdr:from>
    <xdr:to>
      <xdr:col>73</xdr:col>
      <xdr:colOff>180975</xdr:colOff>
      <xdr:row>36</xdr:row>
      <xdr:rowOff>94996</xdr:rowOff>
    </xdr:to>
    <xdr:cxnSp macro="">
      <xdr:nvCxnSpPr>
        <xdr:cNvPr id="313" name="直線コネクタ 312"/>
        <xdr:cNvCxnSpPr/>
      </xdr:nvCxnSpPr>
      <xdr:spPr>
        <a:xfrm>
          <a:off x="13893800" y="62489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5" name="テキスト ボックス 314"/>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62992</xdr:rowOff>
    </xdr:from>
    <xdr:to>
      <xdr:col>69</xdr:col>
      <xdr:colOff>92075</xdr:colOff>
      <xdr:row>36</xdr:row>
      <xdr:rowOff>76708</xdr:rowOff>
    </xdr:to>
    <xdr:cxnSp macro="">
      <xdr:nvCxnSpPr>
        <xdr:cNvPr id="316" name="直線コネクタ 315"/>
        <xdr:cNvCxnSpPr/>
      </xdr:nvCxnSpPr>
      <xdr:spPr>
        <a:xfrm>
          <a:off x="13004800" y="62351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8" name="テキスト ボックス 317"/>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20" name="テキスト ボックス 319"/>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137922</xdr:rowOff>
    </xdr:from>
    <xdr:to>
      <xdr:col>82</xdr:col>
      <xdr:colOff>158750</xdr:colOff>
      <xdr:row>36</xdr:row>
      <xdr:rowOff>68072</xdr:rowOff>
    </xdr:to>
    <xdr:sp macro="" textlink="">
      <xdr:nvSpPr>
        <xdr:cNvPr id="326" name="楕円 325"/>
        <xdr:cNvSpPr/>
      </xdr:nvSpPr>
      <xdr:spPr>
        <a:xfrm>
          <a:off x="164592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154449</xdr:rowOff>
    </xdr:from>
    <xdr:ext cx="762000" cy="259045"/>
    <xdr:sp macro="" textlink="">
      <xdr:nvSpPr>
        <xdr:cNvPr id="327" name="補助費等該当値テキスト"/>
        <xdr:cNvSpPr txBox="1"/>
      </xdr:nvSpPr>
      <xdr:spPr>
        <a:xfrm>
          <a:off x="16598900" y="598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xdr:rowOff>
    </xdr:from>
    <xdr:to>
      <xdr:col>78</xdr:col>
      <xdr:colOff>120650</xdr:colOff>
      <xdr:row>36</xdr:row>
      <xdr:rowOff>109220</xdr:rowOff>
    </xdr:to>
    <xdr:sp macro="" textlink="">
      <xdr:nvSpPr>
        <xdr:cNvPr id="328" name="楕円 327"/>
        <xdr:cNvSpPr/>
      </xdr:nvSpPr>
      <xdr:spPr>
        <a:xfrm>
          <a:off x="15621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119397</xdr:rowOff>
    </xdr:from>
    <xdr:ext cx="736600" cy="259045"/>
    <xdr:sp macro="" textlink="">
      <xdr:nvSpPr>
        <xdr:cNvPr id="329" name="テキスト ボックス 328"/>
        <xdr:cNvSpPr txBox="1"/>
      </xdr:nvSpPr>
      <xdr:spPr>
        <a:xfrm>
          <a:off x="15290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44196</xdr:rowOff>
    </xdr:from>
    <xdr:to>
      <xdr:col>74</xdr:col>
      <xdr:colOff>31750</xdr:colOff>
      <xdr:row>36</xdr:row>
      <xdr:rowOff>145796</xdr:rowOff>
    </xdr:to>
    <xdr:sp macro="" textlink="">
      <xdr:nvSpPr>
        <xdr:cNvPr id="330" name="楕円 329"/>
        <xdr:cNvSpPr/>
      </xdr:nvSpPr>
      <xdr:spPr>
        <a:xfrm>
          <a:off x="14732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155973</xdr:rowOff>
    </xdr:from>
    <xdr:ext cx="762000" cy="259045"/>
    <xdr:sp macro="" textlink="">
      <xdr:nvSpPr>
        <xdr:cNvPr id="331" name="テキスト ボックス 330"/>
        <xdr:cNvSpPr txBox="1"/>
      </xdr:nvSpPr>
      <xdr:spPr>
        <a:xfrm>
          <a:off x="14401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25908</xdr:rowOff>
    </xdr:from>
    <xdr:to>
      <xdr:col>69</xdr:col>
      <xdr:colOff>142875</xdr:colOff>
      <xdr:row>36</xdr:row>
      <xdr:rowOff>127508</xdr:rowOff>
    </xdr:to>
    <xdr:sp macro="" textlink="">
      <xdr:nvSpPr>
        <xdr:cNvPr id="332" name="楕円 331"/>
        <xdr:cNvSpPr/>
      </xdr:nvSpPr>
      <xdr:spPr>
        <a:xfrm>
          <a:off x="13843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33" name="テキスト ボックス 332"/>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xdr:rowOff>
    </xdr:from>
    <xdr:to>
      <xdr:col>65</xdr:col>
      <xdr:colOff>53975</xdr:colOff>
      <xdr:row>36</xdr:row>
      <xdr:rowOff>113792</xdr:rowOff>
    </xdr:to>
    <xdr:sp macro="" textlink="">
      <xdr:nvSpPr>
        <xdr:cNvPr id="334" name="楕円 333"/>
        <xdr:cNvSpPr/>
      </xdr:nvSpPr>
      <xdr:spPr>
        <a:xfrm>
          <a:off x="12954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123969</xdr:rowOff>
    </xdr:from>
    <xdr:ext cx="762000" cy="259045"/>
    <xdr:sp macro="" textlink="">
      <xdr:nvSpPr>
        <xdr:cNvPr id="335" name="テキスト ボックス 334"/>
        <xdr:cNvSpPr txBox="1"/>
      </xdr:nvSpPr>
      <xdr:spPr>
        <a:xfrm>
          <a:off x="12623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本市の公債費の経常収支比率は、繰上償還の効果により減少傾向にある。</a:t>
          </a:r>
        </a:p>
        <a:p>
          <a:r>
            <a:rPr kumimoji="1" lang="ja-JP" altLang="en-US" sz="1300">
              <a:latin typeface="ＭＳ Ｐゴシック" panose="020B0600070205080204" pitchFamily="50" charset="-128"/>
              <a:ea typeface="ＭＳ Ｐゴシック" panose="020B0600070205080204" pitchFamily="50" charset="-128"/>
            </a:rPr>
            <a:t>　今後も、計画的な繰上償還を実施するとともに、地方債の新規発行はできるだけ計画的なものに限定することで、地方債残高の縮減に努める。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168910</xdr:rowOff>
    </xdr:from>
    <xdr:to>
      <xdr:col>24</xdr:col>
      <xdr:colOff>25400</xdr:colOff>
      <xdr:row>75</xdr:row>
      <xdr:rowOff>24130</xdr:rowOff>
    </xdr:to>
    <xdr:cxnSp macro="">
      <xdr:nvCxnSpPr>
        <xdr:cNvPr id="367" name="直線コネクタ 366"/>
        <xdr:cNvCxnSpPr/>
      </xdr:nvCxnSpPr>
      <xdr:spPr>
        <a:xfrm flipV="1">
          <a:off x="3987800" y="1285621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97807</xdr:rowOff>
    </xdr:from>
    <xdr:ext cx="762000" cy="259045"/>
    <xdr:sp macro="" textlink="">
      <xdr:nvSpPr>
        <xdr:cNvPr id="368" name="公債費平均値テキスト"/>
        <xdr:cNvSpPr txBox="1"/>
      </xdr:nvSpPr>
      <xdr:spPr>
        <a:xfrm>
          <a:off x="4914900" y="12785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24130</xdr:rowOff>
    </xdr:from>
    <xdr:to>
      <xdr:col>19</xdr:col>
      <xdr:colOff>187325</xdr:colOff>
      <xdr:row>75</xdr:row>
      <xdr:rowOff>45085</xdr:rowOff>
    </xdr:to>
    <xdr:cxnSp macro="">
      <xdr:nvCxnSpPr>
        <xdr:cNvPr id="370" name="直線コネクタ 369"/>
        <xdr:cNvCxnSpPr/>
      </xdr:nvCxnSpPr>
      <xdr:spPr>
        <a:xfrm flipV="1">
          <a:off x="3098800" y="1288288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37465</xdr:rowOff>
    </xdr:from>
    <xdr:to>
      <xdr:col>15</xdr:col>
      <xdr:colOff>98425</xdr:colOff>
      <xdr:row>75</xdr:row>
      <xdr:rowOff>45085</xdr:rowOff>
    </xdr:to>
    <xdr:cxnSp macro="">
      <xdr:nvCxnSpPr>
        <xdr:cNvPr id="373" name="直線コネクタ 372"/>
        <xdr:cNvCxnSpPr/>
      </xdr:nvCxnSpPr>
      <xdr:spPr>
        <a:xfrm>
          <a:off x="2209800" y="1289621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37465</xdr:rowOff>
    </xdr:from>
    <xdr:to>
      <xdr:col>11</xdr:col>
      <xdr:colOff>9525</xdr:colOff>
      <xdr:row>75</xdr:row>
      <xdr:rowOff>85090</xdr:rowOff>
    </xdr:to>
    <xdr:cxnSp macro="">
      <xdr:nvCxnSpPr>
        <xdr:cNvPr id="376" name="直線コネクタ 375"/>
        <xdr:cNvCxnSpPr/>
      </xdr:nvCxnSpPr>
      <xdr:spPr>
        <a:xfrm flipV="1">
          <a:off x="1320800" y="1289621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118110</xdr:rowOff>
    </xdr:from>
    <xdr:to>
      <xdr:col>24</xdr:col>
      <xdr:colOff>76200</xdr:colOff>
      <xdr:row>75</xdr:row>
      <xdr:rowOff>48260</xdr:rowOff>
    </xdr:to>
    <xdr:sp macro="" textlink="">
      <xdr:nvSpPr>
        <xdr:cNvPr id="386" name="楕円 385"/>
        <xdr:cNvSpPr/>
      </xdr:nvSpPr>
      <xdr:spPr>
        <a:xfrm>
          <a:off x="4775200" y="1280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134637</xdr:rowOff>
    </xdr:from>
    <xdr:ext cx="762000" cy="259045"/>
    <xdr:sp macro="" textlink="">
      <xdr:nvSpPr>
        <xdr:cNvPr id="387" name="公債費該当値テキスト"/>
        <xdr:cNvSpPr txBox="1"/>
      </xdr:nvSpPr>
      <xdr:spPr>
        <a:xfrm>
          <a:off x="4914900" y="1265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144780</xdr:rowOff>
    </xdr:from>
    <xdr:to>
      <xdr:col>20</xdr:col>
      <xdr:colOff>38100</xdr:colOff>
      <xdr:row>75</xdr:row>
      <xdr:rowOff>74930</xdr:rowOff>
    </xdr:to>
    <xdr:sp macro="" textlink="">
      <xdr:nvSpPr>
        <xdr:cNvPr id="388" name="楕円 387"/>
        <xdr:cNvSpPr/>
      </xdr:nvSpPr>
      <xdr:spPr>
        <a:xfrm>
          <a:off x="3937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59707</xdr:rowOff>
    </xdr:from>
    <xdr:ext cx="736600" cy="259045"/>
    <xdr:sp macro="" textlink="">
      <xdr:nvSpPr>
        <xdr:cNvPr id="389" name="テキスト ボックス 388"/>
        <xdr:cNvSpPr txBox="1"/>
      </xdr:nvSpPr>
      <xdr:spPr>
        <a:xfrm>
          <a:off x="3606800" y="12918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165735</xdr:rowOff>
    </xdr:from>
    <xdr:to>
      <xdr:col>15</xdr:col>
      <xdr:colOff>149225</xdr:colOff>
      <xdr:row>75</xdr:row>
      <xdr:rowOff>95885</xdr:rowOff>
    </xdr:to>
    <xdr:sp macro="" textlink="">
      <xdr:nvSpPr>
        <xdr:cNvPr id="390" name="楕円 389"/>
        <xdr:cNvSpPr/>
      </xdr:nvSpPr>
      <xdr:spPr>
        <a:xfrm>
          <a:off x="3048000" y="1285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80663</xdr:rowOff>
    </xdr:from>
    <xdr:ext cx="762000" cy="259045"/>
    <xdr:sp macro="" textlink="">
      <xdr:nvSpPr>
        <xdr:cNvPr id="391" name="テキスト ボックス 390"/>
        <xdr:cNvSpPr txBox="1"/>
      </xdr:nvSpPr>
      <xdr:spPr>
        <a:xfrm>
          <a:off x="2717800" y="12939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158115</xdr:rowOff>
    </xdr:from>
    <xdr:to>
      <xdr:col>11</xdr:col>
      <xdr:colOff>60325</xdr:colOff>
      <xdr:row>75</xdr:row>
      <xdr:rowOff>88265</xdr:rowOff>
    </xdr:to>
    <xdr:sp macro="" textlink="">
      <xdr:nvSpPr>
        <xdr:cNvPr id="392" name="楕円 391"/>
        <xdr:cNvSpPr/>
      </xdr:nvSpPr>
      <xdr:spPr>
        <a:xfrm>
          <a:off x="2159000" y="1284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73042</xdr:rowOff>
    </xdr:from>
    <xdr:ext cx="762000" cy="259045"/>
    <xdr:sp macro="" textlink="">
      <xdr:nvSpPr>
        <xdr:cNvPr id="393" name="テキスト ボックス 392"/>
        <xdr:cNvSpPr txBox="1"/>
      </xdr:nvSpPr>
      <xdr:spPr>
        <a:xfrm>
          <a:off x="1828800" y="12931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34290</xdr:rowOff>
    </xdr:from>
    <xdr:to>
      <xdr:col>6</xdr:col>
      <xdr:colOff>171450</xdr:colOff>
      <xdr:row>75</xdr:row>
      <xdr:rowOff>135890</xdr:rowOff>
    </xdr:to>
    <xdr:sp macro="" textlink="">
      <xdr:nvSpPr>
        <xdr:cNvPr id="394" name="楕円 393"/>
        <xdr:cNvSpPr/>
      </xdr:nvSpPr>
      <xdr:spPr>
        <a:xfrm>
          <a:off x="1270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120666</xdr:rowOff>
    </xdr:from>
    <xdr:ext cx="762000" cy="259045"/>
    <xdr:sp macro="" textlink="">
      <xdr:nvSpPr>
        <xdr:cNvPr id="395" name="テキスト ボックス 394"/>
        <xdr:cNvSpPr txBox="1"/>
      </xdr:nvSpPr>
      <xdr:spPr>
        <a:xfrm>
          <a:off x="939800" y="12979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本市の公債費以外の経常収支比率は、人件費が令和５年度比で１２．１％増加したものの、類似団体平均を大きく下回っている。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今後も、経費の縮減に努めながら、適切な財政運営を行う。</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122428</xdr:rowOff>
    </xdr:from>
    <xdr:to>
      <xdr:col>82</xdr:col>
      <xdr:colOff>107950</xdr:colOff>
      <xdr:row>74</xdr:row>
      <xdr:rowOff>154432</xdr:rowOff>
    </xdr:to>
    <xdr:cxnSp macro="">
      <xdr:nvCxnSpPr>
        <xdr:cNvPr id="426" name="直線コネクタ 425"/>
        <xdr:cNvCxnSpPr/>
      </xdr:nvCxnSpPr>
      <xdr:spPr>
        <a:xfrm flipV="1">
          <a:off x="15671800" y="1280972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154432</xdr:rowOff>
    </xdr:from>
    <xdr:to>
      <xdr:col>78</xdr:col>
      <xdr:colOff>69850</xdr:colOff>
      <xdr:row>74</xdr:row>
      <xdr:rowOff>154432</xdr:rowOff>
    </xdr:to>
    <xdr:cxnSp macro="">
      <xdr:nvCxnSpPr>
        <xdr:cNvPr id="429" name="直線コネクタ 428"/>
        <xdr:cNvCxnSpPr/>
      </xdr:nvCxnSpPr>
      <xdr:spPr>
        <a:xfrm>
          <a:off x="14782800" y="128417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26416</xdr:rowOff>
    </xdr:from>
    <xdr:to>
      <xdr:col>73</xdr:col>
      <xdr:colOff>180975</xdr:colOff>
      <xdr:row>74</xdr:row>
      <xdr:rowOff>154432</xdr:rowOff>
    </xdr:to>
    <xdr:cxnSp macro="">
      <xdr:nvCxnSpPr>
        <xdr:cNvPr id="432" name="直線コネクタ 431"/>
        <xdr:cNvCxnSpPr/>
      </xdr:nvCxnSpPr>
      <xdr:spPr>
        <a:xfrm>
          <a:off x="13893800" y="1271371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26416</xdr:rowOff>
    </xdr:from>
    <xdr:to>
      <xdr:col>69</xdr:col>
      <xdr:colOff>92075</xdr:colOff>
      <xdr:row>74</xdr:row>
      <xdr:rowOff>35560</xdr:rowOff>
    </xdr:to>
    <xdr:cxnSp macro="">
      <xdr:nvCxnSpPr>
        <xdr:cNvPr id="435" name="直線コネクタ 434"/>
        <xdr:cNvCxnSpPr/>
      </xdr:nvCxnSpPr>
      <xdr:spPr>
        <a:xfrm flipV="1">
          <a:off x="13004800" y="127137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9" name="テキスト ボックス 438"/>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71628</xdr:rowOff>
    </xdr:from>
    <xdr:to>
      <xdr:col>82</xdr:col>
      <xdr:colOff>158750</xdr:colOff>
      <xdr:row>75</xdr:row>
      <xdr:rowOff>1778</xdr:rowOff>
    </xdr:to>
    <xdr:sp macro="" textlink="">
      <xdr:nvSpPr>
        <xdr:cNvPr id="445" name="楕円 444"/>
        <xdr:cNvSpPr/>
      </xdr:nvSpPr>
      <xdr:spPr>
        <a:xfrm>
          <a:off x="16459200" y="1275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88155</xdr:rowOff>
    </xdr:from>
    <xdr:ext cx="762000" cy="259045"/>
    <xdr:sp macro="" textlink="">
      <xdr:nvSpPr>
        <xdr:cNvPr id="446" name="公債費以外該当値テキスト"/>
        <xdr:cNvSpPr txBox="1"/>
      </xdr:nvSpPr>
      <xdr:spPr>
        <a:xfrm>
          <a:off x="16598900" y="1260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103632</xdr:rowOff>
    </xdr:from>
    <xdr:to>
      <xdr:col>78</xdr:col>
      <xdr:colOff>120650</xdr:colOff>
      <xdr:row>75</xdr:row>
      <xdr:rowOff>33782</xdr:rowOff>
    </xdr:to>
    <xdr:sp macro="" textlink="">
      <xdr:nvSpPr>
        <xdr:cNvPr id="447" name="楕円 446"/>
        <xdr:cNvSpPr/>
      </xdr:nvSpPr>
      <xdr:spPr>
        <a:xfrm>
          <a:off x="15621000" y="127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43959</xdr:rowOff>
    </xdr:from>
    <xdr:ext cx="736600" cy="259045"/>
    <xdr:sp macro="" textlink="">
      <xdr:nvSpPr>
        <xdr:cNvPr id="448" name="テキスト ボックス 447"/>
        <xdr:cNvSpPr txBox="1"/>
      </xdr:nvSpPr>
      <xdr:spPr>
        <a:xfrm>
          <a:off x="15290800" y="12559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103632</xdr:rowOff>
    </xdr:from>
    <xdr:to>
      <xdr:col>74</xdr:col>
      <xdr:colOff>31750</xdr:colOff>
      <xdr:row>75</xdr:row>
      <xdr:rowOff>33782</xdr:rowOff>
    </xdr:to>
    <xdr:sp macro="" textlink="">
      <xdr:nvSpPr>
        <xdr:cNvPr id="449" name="楕円 448"/>
        <xdr:cNvSpPr/>
      </xdr:nvSpPr>
      <xdr:spPr>
        <a:xfrm>
          <a:off x="14732000" y="127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43959</xdr:rowOff>
    </xdr:from>
    <xdr:ext cx="762000" cy="259045"/>
    <xdr:sp macro="" textlink="">
      <xdr:nvSpPr>
        <xdr:cNvPr id="450" name="テキスト ボックス 449"/>
        <xdr:cNvSpPr txBox="1"/>
      </xdr:nvSpPr>
      <xdr:spPr>
        <a:xfrm>
          <a:off x="14401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147066</xdr:rowOff>
    </xdr:from>
    <xdr:to>
      <xdr:col>69</xdr:col>
      <xdr:colOff>142875</xdr:colOff>
      <xdr:row>74</xdr:row>
      <xdr:rowOff>77216</xdr:rowOff>
    </xdr:to>
    <xdr:sp macro="" textlink="">
      <xdr:nvSpPr>
        <xdr:cNvPr id="451" name="楕円 450"/>
        <xdr:cNvSpPr/>
      </xdr:nvSpPr>
      <xdr:spPr>
        <a:xfrm>
          <a:off x="138430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87393</xdr:rowOff>
    </xdr:from>
    <xdr:ext cx="762000" cy="259045"/>
    <xdr:sp macro="" textlink="">
      <xdr:nvSpPr>
        <xdr:cNvPr id="452" name="テキスト ボックス 451"/>
        <xdr:cNvSpPr txBox="1"/>
      </xdr:nvSpPr>
      <xdr:spPr>
        <a:xfrm>
          <a:off x="13512800" y="1243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156210</xdr:rowOff>
    </xdr:from>
    <xdr:to>
      <xdr:col>65</xdr:col>
      <xdr:colOff>53975</xdr:colOff>
      <xdr:row>74</xdr:row>
      <xdr:rowOff>86360</xdr:rowOff>
    </xdr:to>
    <xdr:sp macro="" textlink="">
      <xdr:nvSpPr>
        <xdr:cNvPr id="453" name="楕円 452"/>
        <xdr:cNvSpPr/>
      </xdr:nvSpPr>
      <xdr:spPr>
        <a:xfrm>
          <a:off x="12954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96537</xdr:rowOff>
    </xdr:from>
    <xdr:ext cx="762000" cy="259045"/>
    <xdr:sp macro="" textlink="">
      <xdr:nvSpPr>
        <xdr:cNvPr id="454" name="テキスト ボックス 453"/>
        <xdr:cNvSpPr txBox="1"/>
      </xdr:nvSpPr>
      <xdr:spPr>
        <a:xfrm>
          <a:off x="12623800" y="1244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152898</xdr:rowOff>
    </xdr:from>
    <xdr:to>
      <xdr:col>29</xdr:col>
      <xdr:colOff>127000</xdr:colOff>
      <xdr:row>15</xdr:row>
      <xdr:rowOff>41370</xdr:rowOff>
    </xdr:to>
    <xdr:cxnSp macro="">
      <xdr:nvCxnSpPr>
        <xdr:cNvPr id="54" name="直線コネクタ 53"/>
        <xdr:cNvCxnSpPr/>
      </xdr:nvCxnSpPr>
      <xdr:spPr bwMode="auto">
        <a:xfrm flipV="1">
          <a:off x="5003800" y="2429373"/>
          <a:ext cx="647700" cy="2313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41370</xdr:rowOff>
    </xdr:from>
    <xdr:to>
      <xdr:col>26</xdr:col>
      <xdr:colOff>50800</xdr:colOff>
      <xdr:row>15</xdr:row>
      <xdr:rowOff>93177</xdr:rowOff>
    </xdr:to>
    <xdr:cxnSp macro="">
      <xdr:nvCxnSpPr>
        <xdr:cNvPr id="57" name="直線コネクタ 56"/>
        <xdr:cNvCxnSpPr/>
      </xdr:nvCxnSpPr>
      <xdr:spPr bwMode="auto">
        <a:xfrm flipV="1">
          <a:off x="4305300" y="2660745"/>
          <a:ext cx="698500" cy="51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93177</xdr:rowOff>
    </xdr:from>
    <xdr:to>
      <xdr:col>22</xdr:col>
      <xdr:colOff>114300</xdr:colOff>
      <xdr:row>15</xdr:row>
      <xdr:rowOff>140945</xdr:rowOff>
    </xdr:to>
    <xdr:cxnSp macro="">
      <xdr:nvCxnSpPr>
        <xdr:cNvPr id="60" name="直線コネクタ 59"/>
        <xdr:cNvCxnSpPr/>
      </xdr:nvCxnSpPr>
      <xdr:spPr bwMode="auto">
        <a:xfrm flipV="1">
          <a:off x="3606800" y="2712552"/>
          <a:ext cx="698500" cy="477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140945</xdr:rowOff>
    </xdr:from>
    <xdr:to>
      <xdr:col>18</xdr:col>
      <xdr:colOff>177800</xdr:colOff>
      <xdr:row>16</xdr:row>
      <xdr:rowOff>32369</xdr:rowOff>
    </xdr:to>
    <xdr:cxnSp macro="">
      <xdr:nvCxnSpPr>
        <xdr:cNvPr id="63" name="直線コネクタ 62"/>
        <xdr:cNvCxnSpPr/>
      </xdr:nvCxnSpPr>
      <xdr:spPr bwMode="auto">
        <a:xfrm flipV="1">
          <a:off x="2908300" y="2760320"/>
          <a:ext cx="698500" cy="62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102098</xdr:rowOff>
    </xdr:from>
    <xdr:to>
      <xdr:col>29</xdr:col>
      <xdr:colOff>177800</xdr:colOff>
      <xdr:row>14</xdr:row>
      <xdr:rowOff>32248</xdr:rowOff>
    </xdr:to>
    <xdr:sp macro="" textlink="">
      <xdr:nvSpPr>
        <xdr:cNvPr id="73" name="楕円 72"/>
        <xdr:cNvSpPr/>
      </xdr:nvSpPr>
      <xdr:spPr bwMode="auto">
        <a:xfrm>
          <a:off x="5600700" y="2378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118625</xdr:rowOff>
    </xdr:from>
    <xdr:ext cx="762000" cy="259045"/>
    <xdr:sp macro="" textlink="">
      <xdr:nvSpPr>
        <xdr:cNvPr id="74" name="人口1人当たり決算額の推移該当値テキスト130"/>
        <xdr:cNvSpPr txBox="1"/>
      </xdr:nvSpPr>
      <xdr:spPr>
        <a:xfrm>
          <a:off x="5740400" y="222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162020</xdr:rowOff>
    </xdr:from>
    <xdr:to>
      <xdr:col>26</xdr:col>
      <xdr:colOff>101600</xdr:colOff>
      <xdr:row>15</xdr:row>
      <xdr:rowOff>92170</xdr:rowOff>
    </xdr:to>
    <xdr:sp macro="" textlink="">
      <xdr:nvSpPr>
        <xdr:cNvPr id="75" name="楕円 74"/>
        <xdr:cNvSpPr/>
      </xdr:nvSpPr>
      <xdr:spPr bwMode="auto">
        <a:xfrm>
          <a:off x="4953000" y="2609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102347</xdr:rowOff>
    </xdr:from>
    <xdr:ext cx="736600" cy="259045"/>
    <xdr:sp macro="" textlink="">
      <xdr:nvSpPr>
        <xdr:cNvPr id="76" name="テキスト ボックス 75"/>
        <xdr:cNvSpPr txBox="1"/>
      </xdr:nvSpPr>
      <xdr:spPr>
        <a:xfrm>
          <a:off x="4622800" y="2378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42377</xdr:rowOff>
    </xdr:from>
    <xdr:to>
      <xdr:col>22</xdr:col>
      <xdr:colOff>165100</xdr:colOff>
      <xdr:row>15</xdr:row>
      <xdr:rowOff>143977</xdr:rowOff>
    </xdr:to>
    <xdr:sp macro="" textlink="">
      <xdr:nvSpPr>
        <xdr:cNvPr id="77" name="楕円 76"/>
        <xdr:cNvSpPr/>
      </xdr:nvSpPr>
      <xdr:spPr bwMode="auto">
        <a:xfrm>
          <a:off x="4254500" y="2661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154154</xdr:rowOff>
    </xdr:from>
    <xdr:ext cx="762000" cy="259045"/>
    <xdr:sp macro="" textlink="">
      <xdr:nvSpPr>
        <xdr:cNvPr id="78" name="テキスト ボックス 77"/>
        <xdr:cNvSpPr txBox="1"/>
      </xdr:nvSpPr>
      <xdr:spPr>
        <a:xfrm>
          <a:off x="3924300" y="243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90145</xdr:rowOff>
    </xdr:from>
    <xdr:to>
      <xdr:col>19</xdr:col>
      <xdr:colOff>38100</xdr:colOff>
      <xdr:row>16</xdr:row>
      <xdr:rowOff>20295</xdr:rowOff>
    </xdr:to>
    <xdr:sp macro="" textlink="">
      <xdr:nvSpPr>
        <xdr:cNvPr id="79" name="楕円 78"/>
        <xdr:cNvSpPr/>
      </xdr:nvSpPr>
      <xdr:spPr bwMode="auto">
        <a:xfrm>
          <a:off x="3556000" y="2709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30472</xdr:rowOff>
    </xdr:from>
    <xdr:ext cx="762000" cy="259045"/>
    <xdr:sp macro="" textlink="">
      <xdr:nvSpPr>
        <xdr:cNvPr id="80" name="テキスト ボックス 79"/>
        <xdr:cNvSpPr txBox="1"/>
      </xdr:nvSpPr>
      <xdr:spPr>
        <a:xfrm>
          <a:off x="3225800" y="24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153019</xdr:rowOff>
    </xdr:from>
    <xdr:to>
      <xdr:col>15</xdr:col>
      <xdr:colOff>101600</xdr:colOff>
      <xdr:row>16</xdr:row>
      <xdr:rowOff>83169</xdr:rowOff>
    </xdr:to>
    <xdr:sp macro="" textlink="">
      <xdr:nvSpPr>
        <xdr:cNvPr id="81" name="楕円 80"/>
        <xdr:cNvSpPr/>
      </xdr:nvSpPr>
      <xdr:spPr bwMode="auto">
        <a:xfrm>
          <a:off x="2857500" y="27723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93346</xdr:rowOff>
    </xdr:from>
    <xdr:ext cx="762000" cy="259045"/>
    <xdr:sp macro="" textlink="">
      <xdr:nvSpPr>
        <xdr:cNvPr id="82" name="テキスト ボックス 81"/>
        <xdr:cNvSpPr txBox="1"/>
      </xdr:nvSpPr>
      <xdr:spPr>
        <a:xfrm>
          <a:off x="2527300" y="254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9392</xdr:rowOff>
    </xdr:from>
    <xdr:to>
      <xdr:col>29</xdr:col>
      <xdr:colOff>127000</xdr:colOff>
      <xdr:row>38</xdr:row>
      <xdr:rowOff>24381</xdr:rowOff>
    </xdr:to>
    <xdr:cxnSp macro="">
      <xdr:nvCxnSpPr>
        <xdr:cNvPr id="118" name="直線コネクタ 117"/>
        <xdr:cNvCxnSpPr/>
      </xdr:nvCxnSpPr>
      <xdr:spPr bwMode="auto">
        <a:xfrm flipV="1">
          <a:off x="5003800" y="7476992"/>
          <a:ext cx="647700" cy="14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337068</xdr:rowOff>
    </xdr:from>
    <xdr:ext cx="762000" cy="259045"/>
    <xdr:sp macro="" textlink="">
      <xdr:nvSpPr>
        <xdr:cNvPr id="119" name="人口1人当たり決算額の推移平均値テキスト445"/>
        <xdr:cNvSpPr txBox="1"/>
      </xdr:nvSpPr>
      <xdr:spPr>
        <a:xfrm>
          <a:off x="5740400" y="7461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24381</xdr:rowOff>
    </xdr:from>
    <xdr:to>
      <xdr:col>26</xdr:col>
      <xdr:colOff>50800</xdr:colOff>
      <xdr:row>38</xdr:row>
      <xdr:rowOff>33686</xdr:rowOff>
    </xdr:to>
    <xdr:cxnSp macro="">
      <xdr:nvCxnSpPr>
        <xdr:cNvPr id="121" name="直線コネクタ 120"/>
        <xdr:cNvCxnSpPr/>
      </xdr:nvCxnSpPr>
      <xdr:spPr bwMode="auto">
        <a:xfrm flipV="1">
          <a:off x="4305300" y="7491981"/>
          <a:ext cx="698500" cy="93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26005</xdr:rowOff>
    </xdr:from>
    <xdr:to>
      <xdr:col>22</xdr:col>
      <xdr:colOff>114300</xdr:colOff>
      <xdr:row>38</xdr:row>
      <xdr:rowOff>33686</xdr:rowOff>
    </xdr:to>
    <xdr:cxnSp macro="">
      <xdr:nvCxnSpPr>
        <xdr:cNvPr id="124" name="直線コネクタ 123"/>
        <xdr:cNvCxnSpPr/>
      </xdr:nvCxnSpPr>
      <xdr:spPr bwMode="auto">
        <a:xfrm>
          <a:off x="3606800" y="7493605"/>
          <a:ext cx="698500" cy="7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24933</xdr:rowOff>
    </xdr:from>
    <xdr:to>
      <xdr:col>18</xdr:col>
      <xdr:colOff>177800</xdr:colOff>
      <xdr:row>38</xdr:row>
      <xdr:rowOff>26005</xdr:rowOff>
    </xdr:to>
    <xdr:cxnSp macro="">
      <xdr:nvCxnSpPr>
        <xdr:cNvPr id="127" name="直線コネクタ 126"/>
        <xdr:cNvCxnSpPr/>
      </xdr:nvCxnSpPr>
      <xdr:spPr bwMode="auto">
        <a:xfrm>
          <a:off x="2908300" y="7492533"/>
          <a:ext cx="698500" cy="10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301492</xdr:rowOff>
    </xdr:from>
    <xdr:to>
      <xdr:col>29</xdr:col>
      <xdr:colOff>177800</xdr:colOff>
      <xdr:row>38</xdr:row>
      <xdr:rowOff>60192</xdr:rowOff>
    </xdr:to>
    <xdr:sp macro="" textlink="">
      <xdr:nvSpPr>
        <xdr:cNvPr id="137" name="楕円 136"/>
        <xdr:cNvSpPr/>
      </xdr:nvSpPr>
      <xdr:spPr bwMode="auto">
        <a:xfrm>
          <a:off x="5600700" y="7426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146569</xdr:rowOff>
    </xdr:from>
    <xdr:ext cx="762000" cy="259045"/>
    <xdr:sp macro="" textlink="">
      <xdr:nvSpPr>
        <xdr:cNvPr id="138" name="人口1人当たり決算額の推移該当値テキスト445"/>
        <xdr:cNvSpPr txBox="1"/>
      </xdr:nvSpPr>
      <xdr:spPr>
        <a:xfrm>
          <a:off x="5740400" y="727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316481</xdr:rowOff>
    </xdr:from>
    <xdr:to>
      <xdr:col>26</xdr:col>
      <xdr:colOff>101600</xdr:colOff>
      <xdr:row>38</xdr:row>
      <xdr:rowOff>75181</xdr:rowOff>
    </xdr:to>
    <xdr:sp macro="" textlink="">
      <xdr:nvSpPr>
        <xdr:cNvPr id="139" name="楕円 138"/>
        <xdr:cNvSpPr/>
      </xdr:nvSpPr>
      <xdr:spPr bwMode="auto">
        <a:xfrm>
          <a:off x="4953000" y="7441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85358</xdr:rowOff>
    </xdr:from>
    <xdr:ext cx="736600" cy="259045"/>
    <xdr:sp macro="" textlink="">
      <xdr:nvSpPr>
        <xdr:cNvPr id="140" name="テキスト ボックス 139"/>
        <xdr:cNvSpPr txBox="1"/>
      </xdr:nvSpPr>
      <xdr:spPr>
        <a:xfrm>
          <a:off x="4622800" y="7210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325786</xdr:rowOff>
    </xdr:from>
    <xdr:to>
      <xdr:col>22</xdr:col>
      <xdr:colOff>165100</xdr:colOff>
      <xdr:row>38</xdr:row>
      <xdr:rowOff>84486</xdr:rowOff>
    </xdr:to>
    <xdr:sp macro="" textlink="">
      <xdr:nvSpPr>
        <xdr:cNvPr id="141" name="楕円 140"/>
        <xdr:cNvSpPr/>
      </xdr:nvSpPr>
      <xdr:spPr bwMode="auto">
        <a:xfrm>
          <a:off x="4254500" y="74504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94663</xdr:rowOff>
    </xdr:from>
    <xdr:ext cx="762000" cy="259045"/>
    <xdr:sp macro="" textlink="">
      <xdr:nvSpPr>
        <xdr:cNvPr id="142" name="テキスト ボックス 141"/>
        <xdr:cNvSpPr txBox="1"/>
      </xdr:nvSpPr>
      <xdr:spPr>
        <a:xfrm>
          <a:off x="3924300" y="7219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318105</xdr:rowOff>
    </xdr:from>
    <xdr:to>
      <xdr:col>19</xdr:col>
      <xdr:colOff>38100</xdr:colOff>
      <xdr:row>38</xdr:row>
      <xdr:rowOff>76805</xdr:rowOff>
    </xdr:to>
    <xdr:sp macro="" textlink="">
      <xdr:nvSpPr>
        <xdr:cNvPr id="143" name="楕円 142"/>
        <xdr:cNvSpPr/>
      </xdr:nvSpPr>
      <xdr:spPr bwMode="auto">
        <a:xfrm>
          <a:off x="3556000" y="7442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86982</xdr:rowOff>
    </xdr:from>
    <xdr:ext cx="762000" cy="259045"/>
    <xdr:sp macro="" textlink="">
      <xdr:nvSpPr>
        <xdr:cNvPr id="144" name="テキスト ボックス 143"/>
        <xdr:cNvSpPr txBox="1"/>
      </xdr:nvSpPr>
      <xdr:spPr>
        <a:xfrm>
          <a:off x="3225800" y="7211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317033</xdr:rowOff>
    </xdr:from>
    <xdr:to>
      <xdr:col>15</xdr:col>
      <xdr:colOff>101600</xdr:colOff>
      <xdr:row>38</xdr:row>
      <xdr:rowOff>75733</xdr:rowOff>
    </xdr:to>
    <xdr:sp macro="" textlink="">
      <xdr:nvSpPr>
        <xdr:cNvPr id="145" name="楕円 144"/>
        <xdr:cNvSpPr/>
      </xdr:nvSpPr>
      <xdr:spPr bwMode="auto">
        <a:xfrm>
          <a:off x="2857500" y="7441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85910</xdr:rowOff>
    </xdr:from>
    <xdr:ext cx="762000" cy="259045"/>
    <xdr:sp macro="" textlink="">
      <xdr:nvSpPr>
        <xdr:cNvPr id="146" name="テキスト ボックス 145"/>
        <xdr:cNvSpPr txBox="1"/>
      </xdr:nvSpPr>
      <xdr:spPr>
        <a:xfrm>
          <a:off x="2527300" y="721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25,939
25,523
793.29
31,007,452
29,296,393
1,358,973
16,232,182
28,905,181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41119</xdr:rowOff>
    </xdr:from>
    <xdr:to>
      <xdr:col>24</xdr:col>
      <xdr:colOff>63500</xdr:colOff>
      <xdr:row>32</xdr:row>
      <xdr:rowOff>144000</xdr:rowOff>
    </xdr:to>
    <xdr:cxnSp macro="">
      <xdr:nvCxnSpPr>
        <xdr:cNvPr id="63" name="直線コネクタ 62"/>
        <xdr:cNvCxnSpPr/>
      </xdr:nvCxnSpPr>
      <xdr:spPr>
        <a:xfrm flipV="1">
          <a:off x="3797300" y="5356069"/>
          <a:ext cx="838200" cy="27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144000</xdr:rowOff>
    </xdr:from>
    <xdr:to>
      <xdr:col>19</xdr:col>
      <xdr:colOff>177800</xdr:colOff>
      <xdr:row>33</xdr:row>
      <xdr:rowOff>3182</xdr:rowOff>
    </xdr:to>
    <xdr:cxnSp macro="">
      <xdr:nvCxnSpPr>
        <xdr:cNvPr id="66" name="直線コネクタ 65"/>
        <xdr:cNvCxnSpPr/>
      </xdr:nvCxnSpPr>
      <xdr:spPr>
        <a:xfrm flipV="1">
          <a:off x="2908300" y="5630400"/>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3182</xdr:rowOff>
    </xdr:from>
    <xdr:to>
      <xdr:col>15</xdr:col>
      <xdr:colOff>50800</xdr:colOff>
      <xdr:row>33</xdr:row>
      <xdr:rowOff>61944</xdr:rowOff>
    </xdr:to>
    <xdr:cxnSp macro="">
      <xdr:nvCxnSpPr>
        <xdr:cNvPr id="69" name="直線コネクタ 68"/>
        <xdr:cNvCxnSpPr/>
      </xdr:nvCxnSpPr>
      <xdr:spPr>
        <a:xfrm flipV="1">
          <a:off x="2019300" y="5661032"/>
          <a:ext cx="889000" cy="58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61944</xdr:rowOff>
    </xdr:from>
    <xdr:to>
      <xdr:col>10</xdr:col>
      <xdr:colOff>114300</xdr:colOff>
      <xdr:row>33</xdr:row>
      <xdr:rowOff>156823</xdr:rowOff>
    </xdr:to>
    <xdr:cxnSp macro="">
      <xdr:nvCxnSpPr>
        <xdr:cNvPr id="72" name="直線コネクタ 71"/>
        <xdr:cNvCxnSpPr/>
      </xdr:nvCxnSpPr>
      <xdr:spPr>
        <a:xfrm flipV="1">
          <a:off x="1130300" y="5719794"/>
          <a:ext cx="889000" cy="9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161769</xdr:rowOff>
    </xdr:from>
    <xdr:to>
      <xdr:col>24</xdr:col>
      <xdr:colOff>114300</xdr:colOff>
      <xdr:row>31</xdr:row>
      <xdr:rowOff>91919</xdr:rowOff>
    </xdr:to>
    <xdr:sp macro="" textlink="">
      <xdr:nvSpPr>
        <xdr:cNvPr id="82" name="楕円 81"/>
        <xdr:cNvSpPr/>
      </xdr:nvSpPr>
      <xdr:spPr>
        <a:xfrm>
          <a:off x="4584700" y="530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13196</xdr:rowOff>
    </xdr:from>
    <xdr:ext cx="599010" cy="259045"/>
    <xdr:sp macro="" textlink="">
      <xdr:nvSpPr>
        <xdr:cNvPr id="83" name="人件費該当値テキスト"/>
        <xdr:cNvSpPr txBox="1"/>
      </xdr:nvSpPr>
      <xdr:spPr>
        <a:xfrm>
          <a:off x="4686300" y="5156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93200</xdr:rowOff>
    </xdr:from>
    <xdr:to>
      <xdr:col>20</xdr:col>
      <xdr:colOff>38100</xdr:colOff>
      <xdr:row>33</xdr:row>
      <xdr:rowOff>23350</xdr:rowOff>
    </xdr:to>
    <xdr:sp macro="" textlink="">
      <xdr:nvSpPr>
        <xdr:cNvPr id="84" name="楕円 83"/>
        <xdr:cNvSpPr/>
      </xdr:nvSpPr>
      <xdr:spPr>
        <a:xfrm>
          <a:off x="3746500" y="5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39877</xdr:rowOff>
    </xdr:from>
    <xdr:ext cx="599010" cy="259045"/>
    <xdr:sp macro="" textlink="">
      <xdr:nvSpPr>
        <xdr:cNvPr id="85" name="テキスト ボックス 84"/>
        <xdr:cNvSpPr txBox="1"/>
      </xdr:nvSpPr>
      <xdr:spPr>
        <a:xfrm>
          <a:off x="3497795" y="5354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123832</xdr:rowOff>
    </xdr:from>
    <xdr:to>
      <xdr:col>15</xdr:col>
      <xdr:colOff>101600</xdr:colOff>
      <xdr:row>33</xdr:row>
      <xdr:rowOff>53982</xdr:rowOff>
    </xdr:to>
    <xdr:sp macro="" textlink="">
      <xdr:nvSpPr>
        <xdr:cNvPr id="86" name="楕円 85"/>
        <xdr:cNvSpPr/>
      </xdr:nvSpPr>
      <xdr:spPr>
        <a:xfrm>
          <a:off x="2857500" y="561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70509</xdr:rowOff>
    </xdr:from>
    <xdr:ext cx="599010" cy="259045"/>
    <xdr:sp macro="" textlink="">
      <xdr:nvSpPr>
        <xdr:cNvPr id="87" name="テキスト ボックス 86"/>
        <xdr:cNvSpPr txBox="1"/>
      </xdr:nvSpPr>
      <xdr:spPr>
        <a:xfrm>
          <a:off x="2608795" y="538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11144</xdr:rowOff>
    </xdr:from>
    <xdr:to>
      <xdr:col>10</xdr:col>
      <xdr:colOff>165100</xdr:colOff>
      <xdr:row>33</xdr:row>
      <xdr:rowOff>112744</xdr:rowOff>
    </xdr:to>
    <xdr:sp macro="" textlink="">
      <xdr:nvSpPr>
        <xdr:cNvPr id="88" name="楕円 87"/>
        <xdr:cNvSpPr/>
      </xdr:nvSpPr>
      <xdr:spPr>
        <a:xfrm>
          <a:off x="1968500" y="566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129271</xdr:rowOff>
    </xdr:from>
    <xdr:ext cx="599010" cy="259045"/>
    <xdr:sp macro="" textlink="">
      <xdr:nvSpPr>
        <xdr:cNvPr id="89" name="テキスト ボックス 88"/>
        <xdr:cNvSpPr txBox="1"/>
      </xdr:nvSpPr>
      <xdr:spPr>
        <a:xfrm>
          <a:off x="1719795" y="5444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106023</xdr:rowOff>
    </xdr:from>
    <xdr:to>
      <xdr:col>6</xdr:col>
      <xdr:colOff>38100</xdr:colOff>
      <xdr:row>34</xdr:row>
      <xdr:rowOff>36173</xdr:rowOff>
    </xdr:to>
    <xdr:sp macro="" textlink="">
      <xdr:nvSpPr>
        <xdr:cNvPr id="90" name="楕円 89"/>
        <xdr:cNvSpPr/>
      </xdr:nvSpPr>
      <xdr:spPr>
        <a:xfrm>
          <a:off x="1079500" y="576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52700</xdr:rowOff>
    </xdr:from>
    <xdr:ext cx="599010" cy="259045"/>
    <xdr:sp macro="" textlink="">
      <xdr:nvSpPr>
        <xdr:cNvPr id="91" name="テキスト ボックス 90"/>
        <xdr:cNvSpPr txBox="1"/>
      </xdr:nvSpPr>
      <xdr:spPr>
        <a:xfrm>
          <a:off x="830795" y="553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107135</xdr:rowOff>
    </xdr:from>
    <xdr:to>
      <xdr:col>24</xdr:col>
      <xdr:colOff>63500</xdr:colOff>
      <xdr:row>58</xdr:row>
      <xdr:rowOff>108311</xdr:rowOff>
    </xdr:to>
    <xdr:cxnSp macro="">
      <xdr:nvCxnSpPr>
        <xdr:cNvPr id="118" name="直線コネクタ 117"/>
        <xdr:cNvCxnSpPr/>
      </xdr:nvCxnSpPr>
      <xdr:spPr>
        <a:xfrm flipV="1">
          <a:off x="3797300" y="10051235"/>
          <a:ext cx="838200" cy="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108311</xdr:rowOff>
    </xdr:from>
    <xdr:to>
      <xdr:col>19</xdr:col>
      <xdr:colOff>177800</xdr:colOff>
      <xdr:row>58</xdr:row>
      <xdr:rowOff>108569</xdr:rowOff>
    </xdr:to>
    <xdr:cxnSp macro="">
      <xdr:nvCxnSpPr>
        <xdr:cNvPr id="121" name="直線コネクタ 120"/>
        <xdr:cNvCxnSpPr/>
      </xdr:nvCxnSpPr>
      <xdr:spPr>
        <a:xfrm flipV="1">
          <a:off x="2908300" y="10052411"/>
          <a:ext cx="889000" cy="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157756</xdr:rowOff>
    </xdr:from>
    <xdr:ext cx="599010" cy="259045"/>
    <xdr:sp macro="" textlink="">
      <xdr:nvSpPr>
        <xdr:cNvPr id="123" name="テキスト ボックス 122"/>
        <xdr:cNvSpPr txBox="1"/>
      </xdr:nvSpPr>
      <xdr:spPr>
        <a:xfrm>
          <a:off x="3497795" y="1010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108569</xdr:rowOff>
    </xdr:from>
    <xdr:to>
      <xdr:col>15</xdr:col>
      <xdr:colOff>50800</xdr:colOff>
      <xdr:row>58</xdr:row>
      <xdr:rowOff>110351</xdr:rowOff>
    </xdr:to>
    <xdr:cxnSp macro="">
      <xdr:nvCxnSpPr>
        <xdr:cNvPr id="124" name="直線コネクタ 123"/>
        <xdr:cNvCxnSpPr/>
      </xdr:nvCxnSpPr>
      <xdr:spPr>
        <a:xfrm flipV="1">
          <a:off x="2019300" y="10052669"/>
          <a:ext cx="889000" cy="1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158147</xdr:rowOff>
    </xdr:from>
    <xdr:ext cx="599010" cy="259045"/>
    <xdr:sp macro="" textlink="">
      <xdr:nvSpPr>
        <xdr:cNvPr id="126" name="テキスト ボックス 125"/>
        <xdr:cNvSpPr txBox="1"/>
      </xdr:nvSpPr>
      <xdr:spPr>
        <a:xfrm>
          <a:off x="2608795" y="10102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110351</xdr:rowOff>
    </xdr:from>
    <xdr:to>
      <xdr:col>10</xdr:col>
      <xdr:colOff>114300</xdr:colOff>
      <xdr:row>58</xdr:row>
      <xdr:rowOff>110475</xdr:rowOff>
    </xdr:to>
    <xdr:cxnSp macro="">
      <xdr:nvCxnSpPr>
        <xdr:cNvPr id="127" name="直線コネクタ 126"/>
        <xdr:cNvCxnSpPr/>
      </xdr:nvCxnSpPr>
      <xdr:spPr>
        <a:xfrm flipV="1">
          <a:off x="1130300" y="10054451"/>
          <a:ext cx="889000" cy="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56335</xdr:rowOff>
    </xdr:from>
    <xdr:to>
      <xdr:col>24</xdr:col>
      <xdr:colOff>114300</xdr:colOff>
      <xdr:row>58</xdr:row>
      <xdr:rowOff>157935</xdr:rowOff>
    </xdr:to>
    <xdr:sp macro="" textlink="">
      <xdr:nvSpPr>
        <xdr:cNvPr id="137" name="楕円 136"/>
        <xdr:cNvSpPr/>
      </xdr:nvSpPr>
      <xdr:spPr>
        <a:xfrm>
          <a:off x="4584700" y="1000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15712</xdr:rowOff>
    </xdr:from>
    <xdr:ext cx="599010" cy="259045"/>
    <xdr:sp macro="" textlink="">
      <xdr:nvSpPr>
        <xdr:cNvPr id="138" name="物件費該当値テキスト"/>
        <xdr:cNvSpPr txBox="1"/>
      </xdr:nvSpPr>
      <xdr:spPr>
        <a:xfrm>
          <a:off x="4686300" y="978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57511</xdr:rowOff>
    </xdr:from>
    <xdr:to>
      <xdr:col>20</xdr:col>
      <xdr:colOff>38100</xdr:colOff>
      <xdr:row>58</xdr:row>
      <xdr:rowOff>159111</xdr:rowOff>
    </xdr:to>
    <xdr:sp macro="" textlink="">
      <xdr:nvSpPr>
        <xdr:cNvPr id="139" name="楕円 138"/>
        <xdr:cNvSpPr/>
      </xdr:nvSpPr>
      <xdr:spPr>
        <a:xfrm>
          <a:off x="3746500" y="1000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4188</xdr:rowOff>
    </xdr:from>
    <xdr:ext cx="599010" cy="259045"/>
    <xdr:sp macro="" textlink="">
      <xdr:nvSpPr>
        <xdr:cNvPr id="140" name="テキスト ボックス 139"/>
        <xdr:cNvSpPr txBox="1"/>
      </xdr:nvSpPr>
      <xdr:spPr>
        <a:xfrm>
          <a:off x="3497795" y="9776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57769</xdr:rowOff>
    </xdr:from>
    <xdr:to>
      <xdr:col>15</xdr:col>
      <xdr:colOff>101600</xdr:colOff>
      <xdr:row>58</xdr:row>
      <xdr:rowOff>159369</xdr:rowOff>
    </xdr:to>
    <xdr:sp macro="" textlink="">
      <xdr:nvSpPr>
        <xdr:cNvPr id="141" name="楕円 140"/>
        <xdr:cNvSpPr/>
      </xdr:nvSpPr>
      <xdr:spPr>
        <a:xfrm>
          <a:off x="2857500" y="1000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4446</xdr:rowOff>
    </xdr:from>
    <xdr:ext cx="599010" cy="259045"/>
    <xdr:sp macro="" textlink="">
      <xdr:nvSpPr>
        <xdr:cNvPr id="142" name="テキスト ボックス 141"/>
        <xdr:cNvSpPr txBox="1"/>
      </xdr:nvSpPr>
      <xdr:spPr>
        <a:xfrm>
          <a:off x="2608795" y="9777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59551</xdr:rowOff>
    </xdr:from>
    <xdr:to>
      <xdr:col>10</xdr:col>
      <xdr:colOff>165100</xdr:colOff>
      <xdr:row>58</xdr:row>
      <xdr:rowOff>161151</xdr:rowOff>
    </xdr:to>
    <xdr:sp macro="" textlink="">
      <xdr:nvSpPr>
        <xdr:cNvPr id="143" name="楕円 142"/>
        <xdr:cNvSpPr/>
      </xdr:nvSpPr>
      <xdr:spPr>
        <a:xfrm>
          <a:off x="1968500" y="1000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6228</xdr:rowOff>
    </xdr:from>
    <xdr:ext cx="599010" cy="259045"/>
    <xdr:sp macro="" textlink="">
      <xdr:nvSpPr>
        <xdr:cNvPr id="144" name="テキスト ボックス 143"/>
        <xdr:cNvSpPr txBox="1"/>
      </xdr:nvSpPr>
      <xdr:spPr>
        <a:xfrm>
          <a:off x="1719795" y="9778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59675</xdr:rowOff>
    </xdr:from>
    <xdr:to>
      <xdr:col>6</xdr:col>
      <xdr:colOff>38100</xdr:colOff>
      <xdr:row>58</xdr:row>
      <xdr:rowOff>161275</xdr:rowOff>
    </xdr:to>
    <xdr:sp macro="" textlink="">
      <xdr:nvSpPr>
        <xdr:cNvPr id="145" name="楕円 144"/>
        <xdr:cNvSpPr/>
      </xdr:nvSpPr>
      <xdr:spPr>
        <a:xfrm>
          <a:off x="1079500" y="1000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6352</xdr:rowOff>
    </xdr:from>
    <xdr:ext cx="599010" cy="259045"/>
    <xdr:sp macro="" textlink="">
      <xdr:nvSpPr>
        <xdr:cNvPr id="146" name="テキスト ボックス 145"/>
        <xdr:cNvSpPr txBox="1"/>
      </xdr:nvSpPr>
      <xdr:spPr>
        <a:xfrm>
          <a:off x="830795" y="9779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69710</xdr:rowOff>
    </xdr:from>
    <xdr:to>
      <xdr:col>24</xdr:col>
      <xdr:colOff>63500</xdr:colOff>
      <xdr:row>77</xdr:row>
      <xdr:rowOff>160401</xdr:rowOff>
    </xdr:to>
    <xdr:cxnSp macro="">
      <xdr:nvCxnSpPr>
        <xdr:cNvPr id="175" name="直線コネクタ 174"/>
        <xdr:cNvCxnSpPr/>
      </xdr:nvCxnSpPr>
      <xdr:spPr>
        <a:xfrm flipV="1">
          <a:off x="3797300" y="13271360"/>
          <a:ext cx="838200" cy="9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153688</xdr:rowOff>
    </xdr:from>
    <xdr:ext cx="534377" cy="259045"/>
    <xdr:sp macro="" textlink="">
      <xdr:nvSpPr>
        <xdr:cNvPr id="176" name="維持補修費平均値テキスト"/>
        <xdr:cNvSpPr txBox="1"/>
      </xdr:nvSpPr>
      <xdr:spPr>
        <a:xfrm>
          <a:off x="4686300" y="13355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121589</xdr:rowOff>
    </xdr:from>
    <xdr:to>
      <xdr:col>19</xdr:col>
      <xdr:colOff>177800</xdr:colOff>
      <xdr:row>77</xdr:row>
      <xdr:rowOff>160401</xdr:rowOff>
    </xdr:to>
    <xdr:cxnSp macro="">
      <xdr:nvCxnSpPr>
        <xdr:cNvPr id="178" name="直線コネクタ 177"/>
        <xdr:cNvCxnSpPr/>
      </xdr:nvCxnSpPr>
      <xdr:spPr>
        <a:xfrm>
          <a:off x="2908300" y="13323239"/>
          <a:ext cx="889000" cy="38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128249</xdr:rowOff>
    </xdr:from>
    <xdr:ext cx="534377" cy="259045"/>
    <xdr:sp macro="" textlink="">
      <xdr:nvSpPr>
        <xdr:cNvPr id="180" name="テキスト ボックス 179"/>
        <xdr:cNvSpPr txBox="1"/>
      </xdr:nvSpPr>
      <xdr:spPr>
        <a:xfrm>
          <a:off x="3530111" y="1350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121589</xdr:rowOff>
    </xdr:from>
    <xdr:to>
      <xdr:col>15</xdr:col>
      <xdr:colOff>50800</xdr:colOff>
      <xdr:row>77</xdr:row>
      <xdr:rowOff>163437</xdr:rowOff>
    </xdr:to>
    <xdr:cxnSp macro="">
      <xdr:nvCxnSpPr>
        <xdr:cNvPr id="181" name="直線コネクタ 180"/>
        <xdr:cNvCxnSpPr/>
      </xdr:nvCxnSpPr>
      <xdr:spPr>
        <a:xfrm flipV="1">
          <a:off x="2019300" y="13323239"/>
          <a:ext cx="889000" cy="4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121214</xdr:rowOff>
    </xdr:from>
    <xdr:ext cx="534377" cy="259045"/>
    <xdr:sp macro="" textlink="">
      <xdr:nvSpPr>
        <xdr:cNvPr id="183" name="テキスト ボックス 182"/>
        <xdr:cNvSpPr txBox="1"/>
      </xdr:nvSpPr>
      <xdr:spPr>
        <a:xfrm>
          <a:off x="2641111" y="13494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163437</xdr:rowOff>
    </xdr:from>
    <xdr:to>
      <xdr:col>10</xdr:col>
      <xdr:colOff>114300</xdr:colOff>
      <xdr:row>78</xdr:row>
      <xdr:rowOff>26975</xdr:rowOff>
    </xdr:to>
    <xdr:cxnSp macro="">
      <xdr:nvCxnSpPr>
        <xdr:cNvPr id="184" name="直線コネクタ 183"/>
        <xdr:cNvCxnSpPr/>
      </xdr:nvCxnSpPr>
      <xdr:spPr>
        <a:xfrm flipV="1">
          <a:off x="1130300" y="13365087"/>
          <a:ext cx="889000" cy="3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119346</xdr:rowOff>
    </xdr:from>
    <xdr:ext cx="534377" cy="259045"/>
    <xdr:sp macro="" textlink="">
      <xdr:nvSpPr>
        <xdr:cNvPr id="186" name="テキスト ボックス 185"/>
        <xdr:cNvSpPr txBox="1"/>
      </xdr:nvSpPr>
      <xdr:spPr>
        <a:xfrm>
          <a:off x="1752111" y="1349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137341</xdr:rowOff>
    </xdr:from>
    <xdr:ext cx="469744" cy="259045"/>
    <xdr:sp macro="" textlink="">
      <xdr:nvSpPr>
        <xdr:cNvPr id="188" name="テキスト ボックス 187"/>
        <xdr:cNvSpPr txBox="1"/>
      </xdr:nvSpPr>
      <xdr:spPr>
        <a:xfrm>
          <a:off x="895428" y="1351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18910</xdr:rowOff>
    </xdr:from>
    <xdr:to>
      <xdr:col>24</xdr:col>
      <xdr:colOff>114300</xdr:colOff>
      <xdr:row>77</xdr:row>
      <xdr:rowOff>120510</xdr:rowOff>
    </xdr:to>
    <xdr:sp macro="" textlink="">
      <xdr:nvSpPr>
        <xdr:cNvPr id="194" name="楕円 193"/>
        <xdr:cNvSpPr/>
      </xdr:nvSpPr>
      <xdr:spPr>
        <a:xfrm>
          <a:off x="4584700" y="132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41787</xdr:rowOff>
    </xdr:from>
    <xdr:ext cx="534377" cy="259045"/>
    <xdr:sp macro="" textlink="">
      <xdr:nvSpPr>
        <xdr:cNvPr id="195" name="維持補修費該当値テキスト"/>
        <xdr:cNvSpPr txBox="1"/>
      </xdr:nvSpPr>
      <xdr:spPr>
        <a:xfrm>
          <a:off x="4686300" y="1307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109601</xdr:rowOff>
    </xdr:from>
    <xdr:to>
      <xdr:col>20</xdr:col>
      <xdr:colOff>38100</xdr:colOff>
      <xdr:row>78</xdr:row>
      <xdr:rowOff>39751</xdr:rowOff>
    </xdr:to>
    <xdr:sp macro="" textlink="">
      <xdr:nvSpPr>
        <xdr:cNvPr id="196" name="楕円 195"/>
        <xdr:cNvSpPr/>
      </xdr:nvSpPr>
      <xdr:spPr>
        <a:xfrm>
          <a:off x="3746500" y="1331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56278</xdr:rowOff>
    </xdr:from>
    <xdr:ext cx="534377" cy="259045"/>
    <xdr:sp macro="" textlink="">
      <xdr:nvSpPr>
        <xdr:cNvPr id="197" name="テキスト ボックス 196"/>
        <xdr:cNvSpPr txBox="1"/>
      </xdr:nvSpPr>
      <xdr:spPr>
        <a:xfrm>
          <a:off x="3530111" y="1308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70789</xdr:rowOff>
    </xdr:from>
    <xdr:to>
      <xdr:col>15</xdr:col>
      <xdr:colOff>101600</xdr:colOff>
      <xdr:row>78</xdr:row>
      <xdr:rowOff>939</xdr:rowOff>
    </xdr:to>
    <xdr:sp macro="" textlink="">
      <xdr:nvSpPr>
        <xdr:cNvPr id="198" name="楕円 197"/>
        <xdr:cNvSpPr/>
      </xdr:nvSpPr>
      <xdr:spPr>
        <a:xfrm>
          <a:off x="2857500" y="1327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17466</xdr:rowOff>
    </xdr:from>
    <xdr:ext cx="534377" cy="259045"/>
    <xdr:sp macro="" textlink="">
      <xdr:nvSpPr>
        <xdr:cNvPr id="199" name="テキスト ボックス 198"/>
        <xdr:cNvSpPr txBox="1"/>
      </xdr:nvSpPr>
      <xdr:spPr>
        <a:xfrm>
          <a:off x="2641111" y="1304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112637</xdr:rowOff>
    </xdr:from>
    <xdr:to>
      <xdr:col>10</xdr:col>
      <xdr:colOff>165100</xdr:colOff>
      <xdr:row>78</xdr:row>
      <xdr:rowOff>42787</xdr:rowOff>
    </xdr:to>
    <xdr:sp macro="" textlink="">
      <xdr:nvSpPr>
        <xdr:cNvPr id="200" name="楕円 199"/>
        <xdr:cNvSpPr/>
      </xdr:nvSpPr>
      <xdr:spPr>
        <a:xfrm>
          <a:off x="1968500" y="1331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59314</xdr:rowOff>
    </xdr:from>
    <xdr:ext cx="534377" cy="259045"/>
    <xdr:sp macro="" textlink="">
      <xdr:nvSpPr>
        <xdr:cNvPr id="201" name="テキスト ボックス 200"/>
        <xdr:cNvSpPr txBox="1"/>
      </xdr:nvSpPr>
      <xdr:spPr>
        <a:xfrm>
          <a:off x="1752111" y="1308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147625</xdr:rowOff>
    </xdr:from>
    <xdr:to>
      <xdr:col>6</xdr:col>
      <xdr:colOff>38100</xdr:colOff>
      <xdr:row>78</xdr:row>
      <xdr:rowOff>77775</xdr:rowOff>
    </xdr:to>
    <xdr:sp macro="" textlink="">
      <xdr:nvSpPr>
        <xdr:cNvPr id="202" name="楕円 201"/>
        <xdr:cNvSpPr/>
      </xdr:nvSpPr>
      <xdr:spPr>
        <a:xfrm>
          <a:off x="1079500" y="133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94302</xdr:rowOff>
    </xdr:from>
    <xdr:ext cx="534377" cy="259045"/>
    <xdr:sp macro="" textlink="">
      <xdr:nvSpPr>
        <xdr:cNvPr id="203" name="テキスト ボックス 202"/>
        <xdr:cNvSpPr txBox="1"/>
      </xdr:nvSpPr>
      <xdr:spPr>
        <a:xfrm>
          <a:off x="863111" y="1312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90567</xdr:rowOff>
    </xdr:from>
    <xdr:to>
      <xdr:col>24</xdr:col>
      <xdr:colOff>63500</xdr:colOff>
      <xdr:row>98</xdr:row>
      <xdr:rowOff>9520</xdr:rowOff>
    </xdr:to>
    <xdr:cxnSp macro="">
      <xdr:nvCxnSpPr>
        <xdr:cNvPr id="233" name="直線コネクタ 232"/>
        <xdr:cNvCxnSpPr/>
      </xdr:nvCxnSpPr>
      <xdr:spPr>
        <a:xfrm flipV="1">
          <a:off x="3797300" y="16721217"/>
          <a:ext cx="838200" cy="9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143822</xdr:rowOff>
    </xdr:from>
    <xdr:to>
      <xdr:col>19</xdr:col>
      <xdr:colOff>177800</xdr:colOff>
      <xdr:row>98</xdr:row>
      <xdr:rowOff>9520</xdr:rowOff>
    </xdr:to>
    <xdr:cxnSp macro="">
      <xdr:nvCxnSpPr>
        <xdr:cNvPr id="236" name="直線コネクタ 235"/>
        <xdr:cNvCxnSpPr/>
      </xdr:nvCxnSpPr>
      <xdr:spPr>
        <a:xfrm>
          <a:off x="2908300" y="16774472"/>
          <a:ext cx="889000" cy="3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143822</xdr:rowOff>
    </xdr:from>
    <xdr:to>
      <xdr:col>15</xdr:col>
      <xdr:colOff>50800</xdr:colOff>
      <xdr:row>98</xdr:row>
      <xdr:rowOff>73216</xdr:rowOff>
    </xdr:to>
    <xdr:cxnSp macro="">
      <xdr:nvCxnSpPr>
        <xdr:cNvPr id="239" name="直線コネクタ 238"/>
        <xdr:cNvCxnSpPr/>
      </xdr:nvCxnSpPr>
      <xdr:spPr>
        <a:xfrm flipV="1">
          <a:off x="2019300" y="16774472"/>
          <a:ext cx="889000" cy="100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46050</xdr:rowOff>
    </xdr:from>
    <xdr:to>
      <xdr:col>10</xdr:col>
      <xdr:colOff>114300</xdr:colOff>
      <xdr:row>98</xdr:row>
      <xdr:rowOff>73216</xdr:rowOff>
    </xdr:to>
    <xdr:cxnSp macro="">
      <xdr:nvCxnSpPr>
        <xdr:cNvPr id="242" name="直線コネクタ 241"/>
        <xdr:cNvCxnSpPr/>
      </xdr:nvCxnSpPr>
      <xdr:spPr>
        <a:xfrm>
          <a:off x="1130300" y="16848150"/>
          <a:ext cx="889000" cy="27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39767</xdr:rowOff>
    </xdr:from>
    <xdr:to>
      <xdr:col>24</xdr:col>
      <xdr:colOff>114300</xdr:colOff>
      <xdr:row>97</xdr:row>
      <xdr:rowOff>141367</xdr:rowOff>
    </xdr:to>
    <xdr:sp macro="" textlink="">
      <xdr:nvSpPr>
        <xdr:cNvPr id="252" name="楕円 251"/>
        <xdr:cNvSpPr/>
      </xdr:nvSpPr>
      <xdr:spPr>
        <a:xfrm>
          <a:off x="4584700" y="1667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126144</xdr:rowOff>
    </xdr:from>
    <xdr:ext cx="534377" cy="259045"/>
    <xdr:sp macro="" textlink="">
      <xdr:nvSpPr>
        <xdr:cNvPr id="253" name="扶助費該当値テキスト"/>
        <xdr:cNvSpPr txBox="1"/>
      </xdr:nvSpPr>
      <xdr:spPr>
        <a:xfrm>
          <a:off x="4686300" y="16585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130170</xdr:rowOff>
    </xdr:from>
    <xdr:to>
      <xdr:col>20</xdr:col>
      <xdr:colOff>38100</xdr:colOff>
      <xdr:row>98</xdr:row>
      <xdr:rowOff>60320</xdr:rowOff>
    </xdr:to>
    <xdr:sp macro="" textlink="">
      <xdr:nvSpPr>
        <xdr:cNvPr id="254" name="楕円 253"/>
        <xdr:cNvSpPr/>
      </xdr:nvSpPr>
      <xdr:spPr>
        <a:xfrm>
          <a:off x="3746500" y="167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51447</xdr:rowOff>
    </xdr:from>
    <xdr:ext cx="534377" cy="259045"/>
    <xdr:sp macro="" textlink="">
      <xdr:nvSpPr>
        <xdr:cNvPr id="255" name="テキスト ボックス 254"/>
        <xdr:cNvSpPr txBox="1"/>
      </xdr:nvSpPr>
      <xdr:spPr>
        <a:xfrm>
          <a:off x="3530111" y="1685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93022</xdr:rowOff>
    </xdr:from>
    <xdr:to>
      <xdr:col>15</xdr:col>
      <xdr:colOff>101600</xdr:colOff>
      <xdr:row>98</xdr:row>
      <xdr:rowOff>23172</xdr:rowOff>
    </xdr:to>
    <xdr:sp macro="" textlink="">
      <xdr:nvSpPr>
        <xdr:cNvPr id="256" name="楕円 255"/>
        <xdr:cNvSpPr/>
      </xdr:nvSpPr>
      <xdr:spPr>
        <a:xfrm>
          <a:off x="2857500" y="1672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14299</xdr:rowOff>
    </xdr:from>
    <xdr:ext cx="534377" cy="259045"/>
    <xdr:sp macro="" textlink="">
      <xdr:nvSpPr>
        <xdr:cNvPr id="257" name="テキスト ボックス 256"/>
        <xdr:cNvSpPr txBox="1"/>
      </xdr:nvSpPr>
      <xdr:spPr>
        <a:xfrm>
          <a:off x="2641111" y="16816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22416</xdr:rowOff>
    </xdr:from>
    <xdr:to>
      <xdr:col>10</xdr:col>
      <xdr:colOff>165100</xdr:colOff>
      <xdr:row>98</xdr:row>
      <xdr:rowOff>124016</xdr:rowOff>
    </xdr:to>
    <xdr:sp macro="" textlink="">
      <xdr:nvSpPr>
        <xdr:cNvPr id="258" name="楕円 257"/>
        <xdr:cNvSpPr/>
      </xdr:nvSpPr>
      <xdr:spPr>
        <a:xfrm>
          <a:off x="1968500" y="1682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115143</xdr:rowOff>
    </xdr:from>
    <xdr:ext cx="534377" cy="259045"/>
    <xdr:sp macro="" textlink="">
      <xdr:nvSpPr>
        <xdr:cNvPr id="259" name="テキスト ボックス 258"/>
        <xdr:cNvSpPr txBox="1"/>
      </xdr:nvSpPr>
      <xdr:spPr>
        <a:xfrm>
          <a:off x="1752111" y="1691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166700</xdr:rowOff>
    </xdr:from>
    <xdr:to>
      <xdr:col>6</xdr:col>
      <xdr:colOff>38100</xdr:colOff>
      <xdr:row>98</xdr:row>
      <xdr:rowOff>96850</xdr:rowOff>
    </xdr:to>
    <xdr:sp macro="" textlink="">
      <xdr:nvSpPr>
        <xdr:cNvPr id="260" name="楕円 259"/>
        <xdr:cNvSpPr/>
      </xdr:nvSpPr>
      <xdr:spPr>
        <a:xfrm>
          <a:off x="1079500" y="1679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87977</xdr:rowOff>
    </xdr:from>
    <xdr:ext cx="534377" cy="259045"/>
    <xdr:sp macro="" textlink="">
      <xdr:nvSpPr>
        <xdr:cNvPr id="261" name="テキスト ボックス 260"/>
        <xdr:cNvSpPr txBox="1"/>
      </xdr:nvSpPr>
      <xdr:spPr>
        <a:xfrm>
          <a:off x="863111" y="1689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7814</xdr:rowOff>
    </xdr:from>
    <xdr:to>
      <xdr:col>55</xdr:col>
      <xdr:colOff>0</xdr:colOff>
      <xdr:row>36</xdr:row>
      <xdr:rowOff>44838</xdr:rowOff>
    </xdr:to>
    <xdr:cxnSp macro="">
      <xdr:nvCxnSpPr>
        <xdr:cNvPr id="292" name="直線コネクタ 291"/>
        <xdr:cNvCxnSpPr/>
      </xdr:nvCxnSpPr>
      <xdr:spPr>
        <a:xfrm flipV="1">
          <a:off x="9639300" y="6180014"/>
          <a:ext cx="838200" cy="37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25937</xdr:rowOff>
    </xdr:from>
    <xdr:ext cx="599010" cy="259045"/>
    <xdr:sp macro="" textlink="">
      <xdr:nvSpPr>
        <xdr:cNvPr id="293" name="補助費等平均値テキスト"/>
        <xdr:cNvSpPr txBox="1"/>
      </xdr:nvSpPr>
      <xdr:spPr>
        <a:xfrm>
          <a:off x="10528300" y="6369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44838</xdr:rowOff>
    </xdr:from>
    <xdr:to>
      <xdr:col>50</xdr:col>
      <xdr:colOff>114300</xdr:colOff>
      <xdr:row>36</xdr:row>
      <xdr:rowOff>142535</xdr:rowOff>
    </xdr:to>
    <xdr:cxnSp macro="">
      <xdr:nvCxnSpPr>
        <xdr:cNvPr id="295" name="直線コネクタ 294"/>
        <xdr:cNvCxnSpPr/>
      </xdr:nvCxnSpPr>
      <xdr:spPr>
        <a:xfrm flipV="1">
          <a:off x="8750300" y="6217038"/>
          <a:ext cx="889000" cy="9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139042</xdr:rowOff>
    </xdr:from>
    <xdr:ext cx="599010" cy="259045"/>
    <xdr:sp macro="" textlink="">
      <xdr:nvSpPr>
        <xdr:cNvPr id="297" name="テキスト ボックス 296"/>
        <xdr:cNvSpPr txBox="1"/>
      </xdr:nvSpPr>
      <xdr:spPr>
        <a:xfrm>
          <a:off x="9339795" y="648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34684</xdr:rowOff>
    </xdr:from>
    <xdr:to>
      <xdr:col>45</xdr:col>
      <xdr:colOff>177800</xdr:colOff>
      <xdr:row>36</xdr:row>
      <xdr:rowOff>142535</xdr:rowOff>
    </xdr:to>
    <xdr:cxnSp macro="">
      <xdr:nvCxnSpPr>
        <xdr:cNvPr id="298" name="直線コネクタ 297"/>
        <xdr:cNvCxnSpPr/>
      </xdr:nvCxnSpPr>
      <xdr:spPr>
        <a:xfrm>
          <a:off x="7861300" y="6206884"/>
          <a:ext cx="889000" cy="10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143549</xdr:rowOff>
    </xdr:from>
    <xdr:ext cx="599010" cy="259045"/>
    <xdr:sp macro="" textlink="">
      <xdr:nvSpPr>
        <xdr:cNvPr id="300" name="テキスト ボックス 299"/>
        <xdr:cNvSpPr txBox="1"/>
      </xdr:nvSpPr>
      <xdr:spPr>
        <a:xfrm>
          <a:off x="8450795" y="648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2426</xdr:rowOff>
    </xdr:from>
    <xdr:to>
      <xdr:col>41</xdr:col>
      <xdr:colOff>50800</xdr:colOff>
      <xdr:row>36</xdr:row>
      <xdr:rowOff>34684</xdr:rowOff>
    </xdr:to>
    <xdr:cxnSp macro="">
      <xdr:nvCxnSpPr>
        <xdr:cNvPr id="301" name="直線コネクタ 300"/>
        <xdr:cNvCxnSpPr/>
      </xdr:nvCxnSpPr>
      <xdr:spPr>
        <a:xfrm>
          <a:off x="6972300" y="6003176"/>
          <a:ext cx="889000" cy="20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1634</xdr:rowOff>
    </xdr:from>
    <xdr:ext cx="599010" cy="259045"/>
    <xdr:sp macro="" textlink="">
      <xdr:nvSpPr>
        <xdr:cNvPr id="305" name="テキスト ボックス 304"/>
        <xdr:cNvSpPr txBox="1"/>
      </xdr:nvSpPr>
      <xdr:spPr>
        <a:xfrm>
          <a:off x="6672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128464</xdr:rowOff>
    </xdr:from>
    <xdr:to>
      <xdr:col>55</xdr:col>
      <xdr:colOff>50800</xdr:colOff>
      <xdr:row>36</xdr:row>
      <xdr:rowOff>58614</xdr:rowOff>
    </xdr:to>
    <xdr:sp macro="" textlink="">
      <xdr:nvSpPr>
        <xdr:cNvPr id="311" name="楕円 310"/>
        <xdr:cNvSpPr/>
      </xdr:nvSpPr>
      <xdr:spPr>
        <a:xfrm>
          <a:off x="10426700" y="612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151341</xdr:rowOff>
    </xdr:from>
    <xdr:ext cx="599010" cy="259045"/>
    <xdr:sp macro="" textlink="">
      <xdr:nvSpPr>
        <xdr:cNvPr id="312" name="補助費等該当値テキスト"/>
        <xdr:cNvSpPr txBox="1"/>
      </xdr:nvSpPr>
      <xdr:spPr>
        <a:xfrm>
          <a:off x="10528300" y="598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165488</xdr:rowOff>
    </xdr:from>
    <xdr:to>
      <xdr:col>50</xdr:col>
      <xdr:colOff>165100</xdr:colOff>
      <xdr:row>36</xdr:row>
      <xdr:rowOff>95638</xdr:rowOff>
    </xdr:to>
    <xdr:sp macro="" textlink="">
      <xdr:nvSpPr>
        <xdr:cNvPr id="313" name="楕円 312"/>
        <xdr:cNvSpPr/>
      </xdr:nvSpPr>
      <xdr:spPr>
        <a:xfrm>
          <a:off x="9588500" y="616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112165</xdr:rowOff>
    </xdr:from>
    <xdr:ext cx="599010" cy="259045"/>
    <xdr:sp macro="" textlink="">
      <xdr:nvSpPr>
        <xdr:cNvPr id="314" name="テキスト ボックス 313"/>
        <xdr:cNvSpPr txBox="1"/>
      </xdr:nvSpPr>
      <xdr:spPr>
        <a:xfrm>
          <a:off x="9339795" y="594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91735</xdr:rowOff>
    </xdr:from>
    <xdr:to>
      <xdr:col>46</xdr:col>
      <xdr:colOff>38100</xdr:colOff>
      <xdr:row>37</xdr:row>
      <xdr:rowOff>21885</xdr:rowOff>
    </xdr:to>
    <xdr:sp macro="" textlink="">
      <xdr:nvSpPr>
        <xdr:cNvPr id="315" name="楕円 314"/>
        <xdr:cNvSpPr/>
      </xdr:nvSpPr>
      <xdr:spPr>
        <a:xfrm>
          <a:off x="8699500" y="626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38412</xdr:rowOff>
    </xdr:from>
    <xdr:ext cx="599010" cy="259045"/>
    <xdr:sp macro="" textlink="">
      <xdr:nvSpPr>
        <xdr:cNvPr id="316" name="テキスト ボックス 315"/>
        <xdr:cNvSpPr txBox="1"/>
      </xdr:nvSpPr>
      <xdr:spPr>
        <a:xfrm>
          <a:off x="8450795" y="603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155334</xdr:rowOff>
    </xdr:from>
    <xdr:to>
      <xdr:col>41</xdr:col>
      <xdr:colOff>101600</xdr:colOff>
      <xdr:row>36</xdr:row>
      <xdr:rowOff>85484</xdr:rowOff>
    </xdr:to>
    <xdr:sp macro="" textlink="">
      <xdr:nvSpPr>
        <xdr:cNvPr id="317" name="楕円 316"/>
        <xdr:cNvSpPr/>
      </xdr:nvSpPr>
      <xdr:spPr>
        <a:xfrm>
          <a:off x="7810500" y="615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102011</xdr:rowOff>
    </xdr:from>
    <xdr:ext cx="599010" cy="259045"/>
    <xdr:sp macro="" textlink="">
      <xdr:nvSpPr>
        <xdr:cNvPr id="318" name="テキスト ボックス 317"/>
        <xdr:cNvSpPr txBox="1"/>
      </xdr:nvSpPr>
      <xdr:spPr>
        <a:xfrm>
          <a:off x="7561795" y="5931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123076</xdr:rowOff>
    </xdr:from>
    <xdr:to>
      <xdr:col>36</xdr:col>
      <xdr:colOff>165100</xdr:colOff>
      <xdr:row>35</xdr:row>
      <xdr:rowOff>53226</xdr:rowOff>
    </xdr:to>
    <xdr:sp macro="" textlink="">
      <xdr:nvSpPr>
        <xdr:cNvPr id="319" name="楕円 318"/>
        <xdr:cNvSpPr/>
      </xdr:nvSpPr>
      <xdr:spPr>
        <a:xfrm>
          <a:off x="6921500" y="595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69753</xdr:rowOff>
    </xdr:from>
    <xdr:ext cx="599010" cy="259045"/>
    <xdr:sp macro="" textlink="">
      <xdr:nvSpPr>
        <xdr:cNvPr id="320" name="テキスト ボックス 319"/>
        <xdr:cNvSpPr txBox="1"/>
      </xdr:nvSpPr>
      <xdr:spPr>
        <a:xfrm>
          <a:off x="6672795" y="5727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84406</xdr:rowOff>
    </xdr:from>
    <xdr:to>
      <xdr:col>55</xdr:col>
      <xdr:colOff>0</xdr:colOff>
      <xdr:row>54</xdr:row>
      <xdr:rowOff>165308</xdr:rowOff>
    </xdr:to>
    <xdr:cxnSp macro="">
      <xdr:nvCxnSpPr>
        <xdr:cNvPr id="347" name="直線コネクタ 346"/>
        <xdr:cNvCxnSpPr/>
      </xdr:nvCxnSpPr>
      <xdr:spPr>
        <a:xfrm>
          <a:off x="9639300" y="9342706"/>
          <a:ext cx="838200" cy="80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131134</xdr:rowOff>
    </xdr:from>
    <xdr:ext cx="534377" cy="259045"/>
    <xdr:sp macro="" textlink="">
      <xdr:nvSpPr>
        <xdr:cNvPr id="348" name="普通建設事業費平均値テキスト"/>
        <xdr:cNvSpPr txBox="1"/>
      </xdr:nvSpPr>
      <xdr:spPr>
        <a:xfrm>
          <a:off x="10528300" y="9560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84406</xdr:rowOff>
    </xdr:from>
    <xdr:to>
      <xdr:col>50</xdr:col>
      <xdr:colOff>114300</xdr:colOff>
      <xdr:row>55</xdr:row>
      <xdr:rowOff>6824</xdr:rowOff>
    </xdr:to>
    <xdr:cxnSp macro="">
      <xdr:nvCxnSpPr>
        <xdr:cNvPr id="350" name="直線コネクタ 349"/>
        <xdr:cNvCxnSpPr/>
      </xdr:nvCxnSpPr>
      <xdr:spPr>
        <a:xfrm flipV="1">
          <a:off x="8750300" y="9342706"/>
          <a:ext cx="889000" cy="9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101576</xdr:rowOff>
    </xdr:from>
    <xdr:ext cx="534377" cy="259045"/>
    <xdr:sp macro="" textlink="">
      <xdr:nvSpPr>
        <xdr:cNvPr id="352" name="テキスト ボックス 351"/>
        <xdr:cNvSpPr txBox="1"/>
      </xdr:nvSpPr>
      <xdr:spPr>
        <a:xfrm>
          <a:off x="9372111" y="97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6824</xdr:rowOff>
    </xdr:from>
    <xdr:to>
      <xdr:col>45</xdr:col>
      <xdr:colOff>177800</xdr:colOff>
      <xdr:row>56</xdr:row>
      <xdr:rowOff>26310</xdr:rowOff>
    </xdr:to>
    <xdr:cxnSp macro="">
      <xdr:nvCxnSpPr>
        <xdr:cNvPr id="353" name="直線コネクタ 352"/>
        <xdr:cNvCxnSpPr/>
      </xdr:nvCxnSpPr>
      <xdr:spPr>
        <a:xfrm flipV="1">
          <a:off x="7861300" y="9436574"/>
          <a:ext cx="889000" cy="19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132510</xdr:rowOff>
    </xdr:from>
    <xdr:ext cx="534377" cy="259045"/>
    <xdr:sp macro="" textlink="">
      <xdr:nvSpPr>
        <xdr:cNvPr id="355" name="テキスト ボックス 354"/>
        <xdr:cNvSpPr txBox="1"/>
      </xdr:nvSpPr>
      <xdr:spPr>
        <a:xfrm>
          <a:off x="8483111" y="973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116721</xdr:rowOff>
    </xdr:from>
    <xdr:to>
      <xdr:col>41</xdr:col>
      <xdr:colOff>50800</xdr:colOff>
      <xdr:row>56</xdr:row>
      <xdr:rowOff>26310</xdr:rowOff>
    </xdr:to>
    <xdr:cxnSp macro="">
      <xdr:nvCxnSpPr>
        <xdr:cNvPr id="356" name="直線コネクタ 355"/>
        <xdr:cNvCxnSpPr/>
      </xdr:nvCxnSpPr>
      <xdr:spPr>
        <a:xfrm>
          <a:off x="6972300" y="9375021"/>
          <a:ext cx="889000" cy="25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83471</xdr:rowOff>
    </xdr:from>
    <xdr:ext cx="534377" cy="259045"/>
    <xdr:sp macro="" textlink="">
      <xdr:nvSpPr>
        <xdr:cNvPr id="358" name="テキスト ボックス 357"/>
        <xdr:cNvSpPr txBox="1"/>
      </xdr:nvSpPr>
      <xdr:spPr>
        <a:xfrm>
          <a:off x="7594111" y="968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101013</xdr:rowOff>
    </xdr:from>
    <xdr:ext cx="534377" cy="259045"/>
    <xdr:sp macro="" textlink="">
      <xdr:nvSpPr>
        <xdr:cNvPr id="360" name="テキスト ボックス 359"/>
        <xdr:cNvSpPr txBox="1"/>
      </xdr:nvSpPr>
      <xdr:spPr>
        <a:xfrm>
          <a:off x="6705111" y="9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114508</xdr:rowOff>
    </xdr:from>
    <xdr:to>
      <xdr:col>55</xdr:col>
      <xdr:colOff>50800</xdr:colOff>
      <xdr:row>55</xdr:row>
      <xdr:rowOff>44658</xdr:rowOff>
    </xdr:to>
    <xdr:sp macro="" textlink="">
      <xdr:nvSpPr>
        <xdr:cNvPr id="366" name="楕円 365"/>
        <xdr:cNvSpPr/>
      </xdr:nvSpPr>
      <xdr:spPr>
        <a:xfrm>
          <a:off x="10426700" y="93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137385</xdr:rowOff>
    </xdr:from>
    <xdr:ext cx="599010" cy="259045"/>
    <xdr:sp macro="" textlink="">
      <xdr:nvSpPr>
        <xdr:cNvPr id="367" name="普通建設事業費該当値テキスト"/>
        <xdr:cNvSpPr txBox="1"/>
      </xdr:nvSpPr>
      <xdr:spPr>
        <a:xfrm>
          <a:off x="10528300" y="922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33606</xdr:rowOff>
    </xdr:from>
    <xdr:to>
      <xdr:col>50</xdr:col>
      <xdr:colOff>165100</xdr:colOff>
      <xdr:row>54</xdr:row>
      <xdr:rowOff>135206</xdr:rowOff>
    </xdr:to>
    <xdr:sp macro="" textlink="">
      <xdr:nvSpPr>
        <xdr:cNvPr id="368" name="楕円 367"/>
        <xdr:cNvSpPr/>
      </xdr:nvSpPr>
      <xdr:spPr>
        <a:xfrm>
          <a:off x="9588500" y="929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151733</xdr:rowOff>
    </xdr:from>
    <xdr:ext cx="599010" cy="259045"/>
    <xdr:sp macro="" textlink="">
      <xdr:nvSpPr>
        <xdr:cNvPr id="369" name="テキスト ボックス 368"/>
        <xdr:cNvSpPr txBox="1"/>
      </xdr:nvSpPr>
      <xdr:spPr>
        <a:xfrm>
          <a:off x="9339795" y="9067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127474</xdr:rowOff>
    </xdr:from>
    <xdr:to>
      <xdr:col>46</xdr:col>
      <xdr:colOff>38100</xdr:colOff>
      <xdr:row>55</xdr:row>
      <xdr:rowOff>57624</xdr:rowOff>
    </xdr:to>
    <xdr:sp macro="" textlink="">
      <xdr:nvSpPr>
        <xdr:cNvPr id="370" name="楕円 369"/>
        <xdr:cNvSpPr/>
      </xdr:nvSpPr>
      <xdr:spPr>
        <a:xfrm>
          <a:off x="8699500" y="93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74151</xdr:rowOff>
    </xdr:from>
    <xdr:ext cx="599010" cy="259045"/>
    <xdr:sp macro="" textlink="">
      <xdr:nvSpPr>
        <xdr:cNvPr id="371" name="テキスト ボックス 370"/>
        <xdr:cNvSpPr txBox="1"/>
      </xdr:nvSpPr>
      <xdr:spPr>
        <a:xfrm>
          <a:off x="8450795" y="9161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146960</xdr:rowOff>
    </xdr:from>
    <xdr:to>
      <xdr:col>41</xdr:col>
      <xdr:colOff>101600</xdr:colOff>
      <xdr:row>56</xdr:row>
      <xdr:rowOff>77110</xdr:rowOff>
    </xdr:to>
    <xdr:sp macro="" textlink="">
      <xdr:nvSpPr>
        <xdr:cNvPr id="372" name="楕円 371"/>
        <xdr:cNvSpPr/>
      </xdr:nvSpPr>
      <xdr:spPr>
        <a:xfrm>
          <a:off x="7810500" y="957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93637</xdr:rowOff>
    </xdr:from>
    <xdr:ext cx="534377" cy="259045"/>
    <xdr:sp macro="" textlink="">
      <xdr:nvSpPr>
        <xdr:cNvPr id="373" name="テキスト ボックス 372"/>
        <xdr:cNvSpPr txBox="1"/>
      </xdr:nvSpPr>
      <xdr:spPr>
        <a:xfrm>
          <a:off x="7594111" y="935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65921</xdr:rowOff>
    </xdr:from>
    <xdr:to>
      <xdr:col>36</xdr:col>
      <xdr:colOff>165100</xdr:colOff>
      <xdr:row>54</xdr:row>
      <xdr:rowOff>167521</xdr:rowOff>
    </xdr:to>
    <xdr:sp macro="" textlink="">
      <xdr:nvSpPr>
        <xdr:cNvPr id="374" name="楕円 373"/>
        <xdr:cNvSpPr/>
      </xdr:nvSpPr>
      <xdr:spPr>
        <a:xfrm>
          <a:off x="6921500" y="932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12598</xdr:rowOff>
    </xdr:from>
    <xdr:ext cx="599010" cy="259045"/>
    <xdr:sp macro="" textlink="">
      <xdr:nvSpPr>
        <xdr:cNvPr id="375" name="テキスト ボックス 374"/>
        <xdr:cNvSpPr txBox="1"/>
      </xdr:nvSpPr>
      <xdr:spPr>
        <a:xfrm>
          <a:off x="6672795" y="909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130305</xdr:rowOff>
    </xdr:from>
    <xdr:to>
      <xdr:col>55</xdr:col>
      <xdr:colOff>0</xdr:colOff>
      <xdr:row>78</xdr:row>
      <xdr:rowOff>113117</xdr:rowOff>
    </xdr:to>
    <xdr:cxnSp macro="">
      <xdr:nvCxnSpPr>
        <xdr:cNvPr id="406" name="直線コネクタ 405"/>
        <xdr:cNvCxnSpPr/>
      </xdr:nvCxnSpPr>
      <xdr:spPr>
        <a:xfrm>
          <a:off x="9639300" y="13331955"/>
          <a:ext cx="838200" cy="15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130305</xdr:rowOff>
    </xdr:from>
    <xdr:to>
      <xdr:col>50</xdr:col>
      <xdr:colOff>114300</xdr:colOff>
      <xdr:row>78</xdr:row>
      <xdr:rowOff>31017</xdr:rowOff>
    </xdr:to>
    <xdr:cxnSp macro="">
      <xdr:nvCxnSpPr>
        <xdr:cNvPr id="409" name="直線コネクタ 408"/>
        <xdr:cNvCxnSpPr/>
      </xdr:nvCxnSpPr>
      <xdr:spPr>
        <a:xfrm flipV="1">
          <a:off x="8750300" y="13331955"/>
          <a:ext cx="889000" cy="7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105100</xdr:rowOff>
    </xdr:from>
    <xdr:ext cx="534377" cy="259045"/>
    <xdr:sp macro="" textlink="">
      <xdr:nvSpPr>
        <xdr:cNvPr id="411" name="テキスト ボックス 410"/>
        <xdr:cNvSpPr txBox="1"/>
      </xdr:nvSpPr>
      <xdr:spPr>
        <a:xfrm>
          <a:off x="9372111" y="1347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31017</xdr:rowOff>
    </xdr:from>
    <xdr:to>
      <xdr:col>45</xdr:col>
      <xdr:colOff>177800</xdr:colOff>
      <xdr:row>79</xdr:row>
      <xdr:rowOff>71762</xdr:rowOff>
    </xdr:to>
    <xdr:cxnSp macro="">
      <xdr:nvCxnSpPr>
        <xdr:cNvPr id="412" name="直線コネクタ 411"/>
        <xdr:cNvCxnSpPr/>
      </xdr:nvCxnSpPr>
      <xdr:spPr>
        <a:xfrm flipV="1">
          <a:off x="7861300" y="13404117"/>
          <a:ext cx="889000" cy="21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110881</xdr:rowOff>
    </xdr:from>
    <xdr:ext cx="534377" cy="259045"/>
    <xdr:sp macro="" textlink="">
      <xdr:nvSpPr>
        <xdr:cNvPr id="414" name="テキスト ボックス 413"/>
        <xdr:cNvSpPr txBox="1"/>
      </xdr:nvSpPr>
      <xdr:spPr>
        <a:xfrm>
          <a:off x="8483111" y="1348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115077</xdr:rowOff>
    </xdr:from>
    <xdr:to>
      <xdr:col>41</xdr:col>
      <xdr:colOff>50800</xdr:colOff>
      <xdr:row>79</xdr:row>
      <xdr:rowOff>71762</xdr:rowOff>
    </xdr:to>
    <xdr:cxnSp macro="">
      <xdr:nvCxnSpPr>
        <xdr:cNvPr id="415" name="直線コネクタ 414"/>
        <xdr:cNvCxnSpPr/>
      </xdr:nvCxnSpPr>
      <xdr:spPr>
        <a:xfrm>
          <a:off x="6972300" y="12802377"/>
          <a:ext cx="889000" cy="81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20931</xdr:rowOff>
    </xdr:from>
    <xdr:ext cx="534377" cy="259045"/>
    <xdr:sp macro="" textlink="">
      <xdr:nvSpPr>
        <xdr:cNvPr id="419" name="テキスト ボックス 418"/>
        <xdr:cNvSpPr txBox="1"/>
      </xdr:nvSpPr>
      <xdr:spPr>
        <a:xfrm>
          <a:off x="6705111" y="133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62317</xdr:rowOff>
    </xdr:from>
    <xdr:to>
      <xdr:col>55</xdr:col>
      <xdr:colOff>50800</xdr:colOff>
      <xdr:row>78</xdr:row>
      <xdr:rowOff>163917</xdr:rowOff>
    </xdr:to>
    <xdr:sp macro="" textlink="">
      <xdr:nvSpPr>
        <xdr:cNvPr id="425" name="楕円 424"/>
        <xdr:cNvSpPr/>
      </xdr:nvSpPr>
      <xdr:spPr>
        <a:xfrm>
          <a:off x="10426700" y="1343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40744</xdr:rowOff>
    </xdr:from>
    <xdr:ext cx="534377" cy="259045"/>
    <xdr:sp macro="" textlink="">
      <xdr:nvSpPr>
        <xdr:cNvPr id="426" name="普通建設事業費 （ うち新規整備　）該当値テキスト"/>
        <xdr:cNvSpPr txBox="1"/>
      </xdr:nvSpPr>
      <xdr:spPr>
        <a:xfrm>
          <a:off x="10528300" y="1341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79505</xdr:rowOff>
    </xdr:from>
    <xdr:to>
      <xdr:col>50</xdr:col>
      <xdr:colOff>165100</xdr:colOff>
      <xdr:row>78</xdr:row>
      <xdr:rowOff>9655</xdr:rowOff>
    </xdr:to>
    <xdr:sp macro="" textlink="">
      <xdr:nvSpPr>
        <xdr:cNvPr id="427" name="楕円 426"/>
        <xdr:cNvSpPr/>
      </xdr:nvSpPr>
      <xdr:spPr>
        <a:xfrm>
          <a:off x="9588500" y="1328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26182</xdr:rowOff>
    </xdr:from>
    <xdr:ext cx="534377" cy="259045"/>
    <xdr:sp macro="" textlink="">
      <xdr:nvSpPr>
        <xdr:cNvPr id="428" name="テキスト ボックス 427"/>
        <xdr:cNvSpPr txBox="1"/>
      </xdr:nvSpPr>
      <xdr:spPr>
        <a:xfrm>
          <a:off x="9372111" y="1305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151667</xdr:rowOff>
    </xdr:from>
    <xdr:to>
      <xdr:col>46</xdr:col>
      <xdr:colOff>38100</xdr:colOff>
      <xdr:row>78</xdr:row>
      <xdr:rowOff>81817</xdr:rowOff>
    </xdr:to>
    <xdr:sp macro="" textlink="">
      <xdr:nvSpPr>
        <xdr:cNvPr id="429" name="楕円 428"/>
        <xdr:cNvSpPr/>
      </xdr:nvSpPr>
      <xdr:spPr>
        <a:xfrm>
          <a:off x="8699500" y="1335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98344</xdr:rowOff>
    </xdr:from>
    <xdr:ext cx="534377" cy="259045"/>
    <xdr:sp macro="" textlink="">
      <xdr:nvSpPr>
        <xdr:cNvPr id="430" name="テキスト ボックス 429"/>
        <xdr:cNvSpPr txBox="1"/>
      </xdr:nvSpPr>
      <xdr:spPr>
        <a:xfrm>
          <a:off x="8483111" y="1312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20962</xdr:rowOff>
    </xdr:from>
    <xdr:to>
      <xdr:col>41</xdr:col>
      <xdr:colOff>101600</xdr:colOff>
      <xdr:row>79</xdr:row>
      <xdr:rowOff>122562</xdr:rowOff>
    </xdr:to>
    <xdr:sp macro="" textlink="">
      <xdr:nvSpPr>
        <xdr:cNvPr id="431" name="楕円 430"/>
        <xdr:cNvSpPr/>
      </xdr:nvSpPr>
      <xdr:spPr>
        <a:xfrm>
          <a:off x="7810500" y="1356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113689</xdr:rowOff>
    </xdr:from>
    <xdr:ext cx="469744" cy="259045"/>
    <xdr:sp macro="" textlink="">
      <xdr:nvSpPr>
        <xdr:cNvPr id="432" name="テキスト ボックス 431"/>
        <xdr:cNvSpPr txBox="1"/>
      </xdr:nvSpPr>
      <xdr:spPr>
        <a:xfrm>
          <a:off x="7626428" y="1365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64277</xdr:rowOff>
    </xdr:from>
    <xdr:to>
      <xdr:col>36</xdr:col>
      <xdr:colOff>165100</xdr:colOff>
      <xdr:row>74</xdr:row>
      <xdr:rowOff>165877</xdr:rowOff>
    </xdr:to>
    <xdr:sp macro="" textlink="">
      <xdr:nvSpPr>
        <xdr:cNvPr id="433" name="楕円 432"/>
        <xdr:cNvSpPr/>
      </xdr:nvSpPr>
      <xdr:spPr>
        <a:xfrm>
          <a:off x="6921500" y="1275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10954</xdr:rowOff>
    </xdr:from>
    <xdr:ext cx="534377" cy="259045"/>
    <xdr:sp macro="" textlink="">
      <xdr:nvSpPr>
        <xdr:cNvPr id="434" name="テキスト ボックス 433"/>
        <xdr:cNvSpPr txBox="1"/>
      </xdr:nvSpPr>
      <xdr:spPr>
        <a:xfrm>
          <a:off x="6705111" y="1252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8283</xdr:rowOff>
    </xdr:from>
    <xdr:to>
      <xdr:col>55</xdr:col>
      <xdr:colOff>0</xdr:colOff>
      <xdr:row>94</xdr:row>
      <xdr:rowOff>28291</xdr:rowOff>
    </xdr:to>
    <xdr:cxnSp macro="">
      <xdr:nvCxnSpPr>
        <xdr:cNvPr id="459" name="直線コネクタ 458"/>
        <xdr:cNvCxnSpPr/>
      </xdr:nvCxnSpPr>
      <xdr:spPr>
        <a:xfrm>
          <a:off x="9639300" y="16124583"/>
          <a:ext cx="838200" cy="2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116065</xdr:rowOff>
    </xdr:from>
    <xdr:ext cx="534377" cy="259045"/>
    <xdr:sp macro="" textlink="">
      <xdr:nvSpPr>
        <xdr:cNvPr id="460" name="普通建設事業費 （ うち更新整備　）平均値テキスト"/>
        <xdr:cNvSpPr txBox="1"/>
      </xdr:nvSpPr>
      <xdr:spPr>
        <a:xfrm>
          <a:off x="10528300" y="1640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8283</xdr:rowOff>
    </xdr:from>
    <xdr:to>
      <xdr:col>50</xdr:col>
      <xdr:colOff>114300</xdr:colOff>
      <xdr:row>94</xdr:row>
      <xdr:rowOff>107364</xdr:rowOff>
    </xdr:to>
    <xdr:cxnSp macro="">
      <xdr:nvCxnSpPr>
        <xdr:cNvPr id="462" name="直線コネクタ 461"/>
        <xdr:cNvCxnSpPr/>
      </xdr:nvCxnSpPr>
      <xdr:spPr>
        <a:xfrm flipV="1">
          <a:off x="8750300" y="16124583"/>
          <a:ext cx="889000" cy="9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77066</xdr:rowOff>
    </xdr:from>
    <xdr:ext cx="534377" cy="259045"/>
    <xdr:sp macro="" textlink="">
      <xdr:nvSpPr>
        <xdr:cNvPr id="464" name="テキスト ボックス 463"/>
        <xdr:cNvSpPr txBox="1"/>
      </xdr:nvSpPr>
      <xdr:spPr>
        <a:xfrm>
          <a:off x="9372111" y="1653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107364</xdr:rowOff>
    </xdr:from>
    <xdr:to>
      <xdr:col>45</xdr:col>
      <xdr:colOff>177800</xdr:colOff>
      <xdr:row>95</xdr:row>
      <xdr:rowOff>58485</xdr:rowOff>
    </xdr:to>
    <xdr:cxnSp macro="">
      <xdr:nvCxnSpPr>
        <xdr:cNvPr id="465" name="直線コネクタ 464"/>
        <xdr:cNvCxnSpPr/>
      </xdr:nvCxnSpPr>
      <xdr:spPr>
        <a:xfrm flipV="1">
          <a:off x="7861300" y="16223664"/>
          <a:ext cx="889000" cy="122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58485</xdr:rowOff>
    </xdr:from>
    <xdr:to>
      <xdr:col>41</xdr:col>
      <xdr:colOff>50800</xdr:colOff>
      <xdr:row>95</xdr:row>
      <xdr:rowOff>128750</xdr:rowOff>
    </xdr:to>
    <xdr:cxnSp macro="">
      <xdr:nvCxnSpPr>
        <xdr:cNvPr id="468" name="直線コネクタ 467"/>
        <xdr:cNvCxnSpPr/>
      </xdr:nvCxnSpPr>
      <xdr:spPr>
        <a:xfrm flipV="1">
          <a:off x="6972300" y="16346235"/>
          <a:ext cx="889000" cy="7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94651</xdr:rowOff>
    </xdr:from>
    <xdr:ext cx="534377" cy="259045"/>
    <xdr:sp macro="" textlink="">
      <xdr:nvSpPr>
        <xdr:cNvPr id="470" name="テキスト ボックス 469"/>
        <xdr:cNvSpPr txBox="1"/>
      </xdr:nvSpPr>
      <xdr:spPr>
        <a:xfrm>
          <a:off x="7594111" y="165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119746</xdr:rowOff>
    </xdr:from>
    <xdr:ext cx="534377" cy="259045"/>
    <xdr:sp macro="" textlink="">
      <xdr:nvSpPr>
        <xdr:cNvPr id="472" name="テキスト ボックス 471"/>
        <xdr:cNvSpPr txBox="1"/>
      </xdr:nvSpPr>
      <xdr:spPr>
        <a:xfrm>
          <a:off x="6705111" y="165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148941</xdr:rowOff>
    </xdr:from>
    <xdr:to>
      <xdr:col>55</xdr:col>
      <xdr:colOff>50800</xdr:colOff>
      <xdr:row>94</xdr:row>
      <xdr:rowOff>79091</xdr:rowOff>
    </xdr:to>
    <xdr:sp macro="" textlink="">
      <xdr:nvSpPr>
        <xdr:cNvPr id="478" name="楕円 477"/>
        <xdr:cNvSpPr/>
      </xdr:nvSpPr>
      <xdr:spPr>
        <a:xfrm>
          <a:off x="10426700" y="1609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368</xdr:rowOff>
    </xdr:from>
    <xdr:ext cx="599010" cy="259045"/>
    <xdr:sp macro="" textlink="">
      <xdr:nvSpPr>
        <xdr:cNvPr id="479" name="普通建設事業費 （ うち更新整備　）該当値テキスト"/>
        <xdr:cNvSpPr txBox="1"/>
      </xdr:nvSpPr>
      <xdr:spPr>
        <a:xfrm>
          <a:off x="10528300" y="15945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128933</xdr:rowOff>
    </xdr:from>
    <xdr:to>
      <xdr:col>50</xdr:col>
      <xdr:colOff>165100</xdr:colOff>
      <xdr:row>94</xdr:row>
      <xdr:rowOff>59083</xdr:rowOff>
    </xdr:to>
    <xdr:sp macro="" textlink="">
      <xdr:nvSpPr>
        <xdr:cNvPr id="480" name="楕円 479"/>
        <xdr:cNvSpPr/>
      </xdr:nvSpPr>
      <xdr:spPr>
        <a:xfrm>
          <a:off x="9588500" y="1607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75610</xdr:rowOff>
    </xdr:from>
    <xdr:ext cx="599010" cy="259045"/>
    <xdr:sp macro="" textlink="">
      <xdr:nvSpPr>
        <xdr:cNvPr id="481" name="テキスト ボックス 480"/>
        <xdr:cNvSpPr txBox="1"/>
      </xdr:nvSpPr>
      <xdr:spPr>
        <a:xfrm>
          <a:off x="9339795" y="15849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56564</xdr:rowOff>
    </xdr:from>
    <xdr:to>
      <xdr:col>46</xdr:col>
      <xdr:colOff>38100</xdr:colOff>
      <xdr:row>94</xdr:row>
      <xdr:rowOff>158164</xdr:rowOff>
    </xdr:to>
    <xdr:sp macro="" textlink="">
      <xdr:nvSpPr>
        <xdr:cNvPr id="482" name="楕円 481"/>
        <xdr:cNvSpPr/>
      </xdr:nvSpPr>
      <xdr:spPr>
        <a:xfrm>
          <a:off x="8699500" y="1617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3241</xdr:rowOff>
    </xdr:from>
    <xdr:ext cx="599010" cy="259045"/>
    <xdr:sp macro="" textlink="">
      <xdr:nvSpPr>
        <xdr:cNvPr id="483" name="テキスト ボックス 482"/>
        <xdr:cNvSpPr txBox="1"/>
      </xdr:nvSpPr>
      <xdr:spPr>
        <a:xfrm>
          <a:off x="8450795" y="15948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7685</xdr:rowOff>
    </xdr:from>
    <xdr:to>
      <xdr:col>41</xdr:col>
      <xdr:colOff>101600</xdr:colOff>
      <xdr:row>95</xdr:row>
      <xdr:rowOff>109285</xdr:rowOff>
    </xdr:to>
    <xdr:sp macro="" textlink="">
      <xdr:nvSpPr>
        <xdr:cNvPr id="484" name="楕円 483"/>
        <xdr:cNvSpPr/>
      </xdr:nvSpPr>
      <xdr:spPr>
        <a:xfrm>
          <a:off x="7810500" y="1629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125812</xdr:rowOff>
    </xdr:from>
    <xdr:ext cx="534377" cy="259045"/>
    <xdr:sp macro="" textlink="">
      <xdr:nvSpPr>
        <xdr:cNvPr id="485" name="テキスト ボックス 484"/>
        <xdr:cNvSpPr txBox="1"/>
      </xdr:nvSpPr>
      <xdr:spPr>
        <a:xfrm>
          <a:off x="7594111" y="16070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77950</xdr:rowOff>
    </xdr:from>
    <xdr:to>
      <xdr:col>36</xdr:col>
      <xdr:colOff>165100</xdr:colOff>
      <xdr:row>96</xdr:row>
      <xdr:rowOff>8100</xdr:rowOff>
    </xdr:to>
    <xdr:sp macro="" textlink="">
      <xdr:nvSpPr>
        <xdr:cNvPr id="486" name="楕円 485"/>
        <xdr:cNvSpPr/>
      </xdr:nvSpPr>
      <xdr:spPr>
        <a:xfrm>
          <a:off x="6921500" y="1636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24627</xdr:rowOff>
    </xdr:from>
    <xdr:ext cx="534377" cy="259045"/>
    <xdr:sp macro="" textlink="">
      <xdr:nvSpPr>
        <xdr:cNvPr id="487" name="テキスト ボックス 486"/>
        <xdr:cNvSpPr txBox="1"/>
      </xdr:nvSpPr>
      <xdr:spPr>
        <a:xfrm>
          <a:off x="6705111" y="16140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69412</xdr:rowOff>
    </xdr:from>
    <xdr:to>
      <xdr:col>85</xdr:col>
      <xdr:colOff>127000</xdr:colOff>
      <xdr:row>39</xdr:row>
      <xdr:rowOff>77557</xdr:rowOff>
    </xdr:to>
    <xdr:cxnSp macro="">
      <xdr:nvCxnSpPr>
        <xdr:cNvPr id="518" name="直線コネクタ 517"/>
        <xdr:cNvCxnSpPr/>
      </xdr:nvCxnSpPr>
      <xdr:spPr>
        <a:xfrm flipV="1">
          <a:off x="15481300" y="6755962"/>
          <a:ext cx="838200" cy="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170136</xdr:rowOff>
    </xdr:from>
    <xdr:to>
      <xdr:col>81</xdr:col>
      <xdr:colOff>50800</xdr:colOff>
      <xdr:row>39</xdr:row>
      <xdr:rowOff>77557</xdr:rowOff>
    </xdr:to>
    <xdr:cxnSp macro="">
      <xdr:nvCxnSpPr>
        <xdr:cNvPr id="521" name="直線コネクタ 520"/>
        <xdr:cNvCxnSpPr/>
      </xdr:nvCxnSpPr>
      <xdr:spPr>
        <a:xfrm>
          <a:off x="14592300" y="6685236"/>
          <a:ext cx="889000" cy="7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95541</xdr:rowOff>
    </xdr:from>
    <xdr:to>
      <xdr:col>76</xdr:col>
      <xdr:colOff>114300</xdr:colOff>
      <xdr:row>38</xdr:row>
      <xdr:rowOff>170136</xdr:rowOff>
    </xdr:to>
    <xdr:cxnSp macro="">
      <xdr:nvCxnSpPr>
        <xdr:cNvPr id="524" name="直線コネクタ 523"/>
        <xdr:cNvCxnSpPr/>
      </xdr:nvCxnSpPr>
      <xdr:spPr>
        <a:xfrm>
          <a:off x="13703300" y="6610641"/>
          <a:ext cx="889000" cy="7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88174</xdr:rowOff>
    </xdr:from>
    <xdr:to>
      <xdr:col>71</xdr:col>
      <xdr:colOff>177800</xdr:colOff>
      <xdr:row>38</xdr:row>
      <xdr:rowOff>95541</xdr:rowOff>
    </xdr:to>
    <xdr:cxnSp macro="">
      <xdr:nvCxnSpPr>
        <xdr:cNvPr id="527" name="直線コネクタ 526"/>
        <xdr:cNvCxnSpPr/>
      </xdr:nvCxnSpPr>
      <xdr:spPr>
        <a:xfrm>
          <a:off x="12814300" y="6603274"/>
          <a:ext cx="889000" cy="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107939</xdr:rowOff>
    </xdr:from>
    <xdr:ext cx="534377" cy="259045"/>
    <xdr:sp macro="" textlink="">
      <xdr:nvSpPr>
        <xdr:cNvPr id="529" name="テキスト ボックス 528"/>
        <xdr:cNvSpPr txBox="1"/>
      </xdr:nvSpPr>
      <xdr:spPr>
        <a:xfrm>
          <a:off x="13436111" y="679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110728</xdr:rowOff>
    </xdr:from>
    <xdr:ext cx="469744" cy="259045"/>
    <xdr:sp macro="" textlink="">
      <xdr:nvSpPr>
        <xdr:cNvPr id="531" name="テキスト ボックス 530"/>
        <xdr:cNvSpPr txBox="1"/>
      </xdr:nvSpPr>
      <xdr:spPr>
        <a:xfrm>
          <a:off x="12579428" y="679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18612</xdr:rowOff>
    </xdr:from>
    <xdr:to>
      <xdr:col>85</xdr:col>
      <xdr:colOff>177800</xdr:colOff>
      <xdr:row>39</xdr:row>
      <xdr:rowOff>120212</xdr:rowOff>
    </xdr:to>
    <xdr:sp macro="" textlink="">
      <xdr:nvSpPr>
        <xdr:cNvPr id="537" name="楕円 536"/>
        <xdr:cNvSpPr/>
      </xdr:nvSpPr>
      <xdr:spPr>
        <a:xfrm>
          <a:off x="16268700" y="670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149439</xdr:rowOff>
    </xdr:from>
    <xdr:ext cx="469744" cy="259045"/>
    <xdr:sp macro="" textlink="">
      <xdr:nvSpPr>
        <xdr:cNvPr id="538" name="災害復旧事業費該当値テキスト"/>
        <xdr:cNvSpPr txBox="1"/>
      </xdr:nvSpPr>
      <xdr:spPr>
        <a:xfrm>
          <a:off x="16370300" y="649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26757</xdr:rowOff>
    </xdr:from>
    <xdr:to>
      <xdr:col>81</xdr:col>
      <xdr:colOff>101600</xdr:colOff>
      <xdr:row>39</xdr:row>
      <xdr:rowOff>128357</xdr:rowOff>
    </xdr:to>
    <xdr:sp macro="" textlink="">
      <xdr:nvSpPr>
        <xdr:cNvPr id="539" name="楕円 538"/>
        <xdr:cNvSpPr/>
      </xdr:nvSpPr>
      <xdr:spPr>
        <a:xfrm>
          <a:off x="15430500" y="671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119484</xdr:rowOff>
    </xdr:from>
    <xdr:ext cx="469744" cy="259045"/>
    <xdr:sp macro="" textlink="">
      <xdr:nvSpPr>
        <xdr:cNvPr id="540" name="テキスト ボックス 539"/>
        <xdr:cNvSpPr txBox="1"/>
      </xdr:nvSpPr>
      <xdr:spPr>
        <a:xfrm>
          <a:off x="15246428" y="680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119336</xdr:rowOff>
    </xdr:from>
    <xdr:to>
      <xdr:col>76</xdr:col>
      <xdr:colOff>165100</xdr:colOff>
      <xdr:row>39</xdr:row>
      <xdr:rowOff>49486</xdr:rowOff>
    </xdr:to>
    <xdr:sp macro="" textlink="">
      <xdr:nvSpPr>
        <xdr:cNvPr id="541" name="楕円 540"/>
        <xdr:cNvSpPr/>
      </xdr:nvSpPr>
      <xdr:spPr>
        <a:xfrm>
          <a:off x="14541500" y="663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66014</xdr:rowOff>
    </xdr:from>
    <xdr:ext cx="534377" cy="259045"/>
    <xdr:sp macro="" textlink="">
      <xdr:nvSpPr>
        <xdr:cNvPr id="542" name="テキスト ボックス 541"/>
        <xdr:cNvSpPr txBox="1"/>
      </xdr:nvSpPr>
      <xdr:spPr>
        <a:xfrm>
          <a:off x="14325111" y="640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44741</xdr:rowOff>
    </xdr:from>
    <xdr:to>
      <xdr:col>72</xdr:col>
      <xdr:colOff>38100</xdr:colOff>
      <xdr:row>38</xdr:row>
      <xdr:rowOff>146341</xdr:rowOff>
    </xdr:to>
    <xdr:sp macro="" textlink="">
      <xdr:nvSpPr>
        <xdr:cNvPr id="543" name="楕円 542"/>
        <xdr:cNvSpPr/>
      </xdr:nvSpPr>
      <xdr:spPr>
        <a:xfrm>
          <a:off x="13652500" y="655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162868</xdr:rowOff>
    </xdr:from>
    <xdr:ext cx="534377" cy="259045"/>
    <xdr:sp macro="" textlink="">
      <xdr:nvSpPr>
        <xdr:cNvPr id="544" name="テキスト ボックス 543"/>
        <xdr:cNvSpPr txBox="1"/>
      </xdr:nvSpPr>
      <xdr:spPr>
        <a:xfrm>
          <a:off x="13436111" y="633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37374</xdr:rowOff>
    </xdr:from>
    <xdr:to>
      <xdr:col>67</xdr:col>
      <xdr:colOff>101600</xdr:colOff>
      <xdr:row>38</xdr:row>
      <xdr:rowOff>138974</xdr:rowOff>
    </xdr:to>
    <xdr:sp macro="" textlink="">
      <xdr:nvSpPr>
        <xdr:cNvPr id="545" name="楕円 544"/>
        <xdr:cNvSpPr/>
      </xdr:nvSpPr>
      <xdr:spPr>
        <a:xfrm>
          <a:off x="12763500" y="655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155501</xdr:rowOff>
    </xdr:from>
    <xdr:ext cx="534377" cy="259045"/>
    <xdr:sp macro="" textlink="">
      <xdr:nvSpPr>
        <xdr:cNvPr id="546" name="テキスト ボックス 545"/>
        <xdr:cNvSpPr txBox="1"/>
      </xdr:nvSpPr>
      <xdr:spPr>
        <a:xfrm>
          <a:off x="12547111" y="632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148016</xdr:rowOff>
    </xdr:from>
    <xdr:to>
      <xdr:col>85</xdr:col>
      <xdr:colOff>127000</xdr:colOff>
      <xdr:row>76</xdr:row>
      <xdr:rowOff>158820</xdr:rowOff>
    </xdr:to>
    <xdr:cxnSp macro="">
      <xdr:nvCxnSpPr>
        <xdr:cNvPr id="622" name="直線コネクタ 621"/>
        <xdr:cNvCxnSpPr/>
      </xdr:nvCxnSpPr>
      <xdr:spPr>
        <a:xfrm flipV="1">
          <a:off x="15481300" y="13178216"/>
          <a:ext cx="838200" cy="1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153432</xdr:rowOff>
    </xdr:from>
    <xdr:to>
      <xdr:col>81</xdr:col>
      <xdr:colOff>50800</xdr:colOff>
      <xdr:row>76</xdr:row>
      <xdr:rowOff>158820</xdr:rowOff>
    </xdr:to>
    <xdr:cxnSp macro="">
      <xdr:nvCxnSpPr>
        <xdr:cNvPr id="625" name="直線コネクタ 624"/>
        <xdr:cNvCxnSpPr/>
      </xdr:nvCxnSpPr>
      <xdr:spPr>
        <a:xfrm>
          <a:off x="14592300" y="13183632"/>
          <a:ext cx="8890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153432</xdr:rowOff>
    </xdr:from>
    <xdr:to>
      <xdr:col>76</xdr:col>
      <xdr:colOff>114300</xdr:colOff>
      <xdr:row>76</xdr:row>
      <xdr:rowOff>167424</xdr:rowOff>
    </xdr:to>
    <xdr:cxnSp macro="">
      <xdr:nvCxnSpPr>
        <xdr:cNvPr id="628" name="直線コネクタ 627"/>
        <xdr:cNvCxnSpPr/>
      </xdr:nvCxnSpPr>
      <xdr:spPr>
        <a:xfrm flipV="1">
          <a:off x="13703300" y="13183632"/>
          <a:ext cx="889000" cy="1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156383</xdr:rowOff>
    </xdr:from>
    <xdr:to>
      <xdr:col>71</xdr:col>
      <xdr:colOff>177800</xdr:colOff>
      <xdr:row>76</xdr:row>
      <xdr:rowOff>167424</xdr:rowOff>
    </xdr:to>
    <xdr:cxnSp macro="">
      <xdr:nvCxnSpPr>
        <xdr:cNvPr id="631" name="直線コネクタ 630"/>
        <xdr:cNvCxnSpPr/>
      </xdr:nvCxnSpPr>
      <xdr:spPr>
        <a:xfrm>
          <a:off x="12814300" y="13186583"/>
          <a:ext cx="889000" cy="1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97216</xdr:rowOff>
    </xdr:from>
    <xdr:to>
      <xdr:col>85</xdr:col>
      <xdr:colOff>177800</xdr:colOff>
      <xdr:row>77</xdr:row>
      <xdr:rowOff>27366</xdr:rowOff>
    </xdr:to>
    <xdr:sp macro="" textlink="">
      <xdr:nvSpPr>
        <xdr:cNvPr id="641" name="楕円 640"/>
        <xdr:cNvSpPr/>
      </xdr:nvSpPr>
      <xdr:spPr>
        <a:xfrm>
          <a:off x="16268700" y="1312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120093</xdr:rowOff>
    </xdr:from>
    <xdr:ext cx="599010" cy="259045"/>
    <xdr:sp macro="" textlink="">
      <xdr:nvSpPr>
        <xdr:cNvPr id="642" name="公債費該当値テキスト"/>
        <xdr:cNvSpPr txBox="1"/>
      </xdr:nvSpPr>
      <xdr:spPr>
        <a:xfrm>
          <a:off x="16370300" y="12978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108020</xdr:rowOff>
    </xdr:from>
    <xdr:to>
      <xdr:col>81</xdr:col>
      <xdr:colOff>101600</xdr:colOff>
      <xdr:row>77</xdr:row>
      <xdr:rowOff>38170</xdr:rowOff>
    </xdr:to>
    <xdr:sp macro="" textlink="">
      <xdr:nvSpPr>
        <xdr:cNvPr id="643" name="楕円 642"/>
        <xdr:cNvSpPr/>
      </xdr:nvSpPr>
      <xdr:spPr>
        <a:xfrm>
          <a:off x="15430500" y="1313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54697</xdr:rowOff>
    </xdr:from>
    <xdr:ext cx="599010" cy="259045"/>
    <xdr:sp macro="" textlink="">
      <xdr:nvSpPr>
        <xdr:cNvPr id="644" name="テキスト ボックス 643"/>
        <xdr:cNvSpPr txBox="1"/>
      </xdr:nvSpPr>
      <xdr:spPr>
        <a:xfrm>
          <a:off x="15181795" y="12913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102632</xdr:rowOff>
    </xdr:from>
    <xdr:to>
      <xdr:col>76</xdr:col>
      <xdr:colOff>165100</xdr:colOff>
      <xdr:row>77</xdr:row>
      <xdr:rowOff>32782</xdr:rowOff>
    </xdr:to>
    <xdr:sp macro="" textlink="">
      <xdr:nvSpPr>
        <xdr:cNvPr id="645" name="楕円 644"/>
        <xdr:cNvSpPr/>
      </xdr:nvSpPr>
      <xdr:spPr>
        <a:xfrm>
          <a:off x="14541500" y="1313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49309</xdr:rowOff>
    </xdr:from>
    <xdr:ext cx="599010" cy="259045"/>
    <xdr:sp macro="" textlink="">
      <xdr:nvSpPr>
        <xdr:cNvPr id="646" name="テキスト ボックス 645"/>
        <xdr:cNvSpPr txBox="1"/>
      </xdr:nvSpPr>
      <xdr:spPr>
        <a:xfrm>
          <a:off x="14292795" y="12908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116624</xdr:rowOff>
    </xdr:from>
    <xdr:to>
      <xdr:col>72</xdr:col>
      <xdr:colOff>38100</xdr:colOff>
      <xdr:row>77</xdr:row>
      <xdr:rowOff>46774</xdr:rowOff>
    </xdr:to>
    <xdr:sp macro="" textlink="">
      <xdr:nvSpPr>
        <xdr:cNvPr id="647" name="楕円 646"/>
        <xdr:cNvSpPr/>
      </xdr:nvSpPr>
      <xdr:spPr>
        <a:xfrm>
          <a:off x="13652500" y="1314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63302</xdr:rowOff>
    </xdr:from>
    <xdr:ext cx="599010" cy="259045"/>
    <xdr:sp macro="" textlink="">
      <xdr:nvSpPr>
        <xdr:cNvPr id="648" name="テキスト ボックス 647"/>
        <xdr:cNvSpPr txBox="1"/>
      </xdr:nvSpPr>
      <xdr:spPr>
        <a:xfrm>
          <a:off x="13403795" y="12922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105583</xdr:rowOff>
    </xdr:from>
    <xdr:to>
      <xdr:col>67</xdr:col>
      <xdr:colOff>101600</xdr:colOff>
      <xdr:row>77</xdr:row>
      <xdr:rowOff>35733</xdr:rowOff>
    </xdr:to>
    <xdr:sp macro="" textlink="">
      <xdr:nvSpPr>
        <xdr:cNvPr id="649" name="楕円 648"/>
        <xdr:cNvSpPr/>
      </xdr:nvSpPr>
      <xdr:spPr>
        <a:xfrm>
          <a:off x="12763500" y="1313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52260</xdr:rowOff>
    </xdr:from>
    <xdr:ext cx="599010" cy="259045"/>
    <xdr:sp macro="" textlink="">
      <xdr:nvSpPr>
        <xdr:cNvPr id="650" name="テキスト ボックス 649"/>
        <xdr:cNvSpPr txBox="1"/>
      </xdr:nvSpPr>
      <xdr:spPr>
        <a:xfrm>
          <a:off x="12514795" y="1291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146205</xdr:rowOff>
    </xdr:from>
    <xdr:to>
      <xdr:col>85</xdr:col>
      <xdr:colOff>127000</xdr:colOff>
      <xdr:row>98</xdr:row>
      <xdr:rowOff>119937</xdr:rowOff>
    </xdr:to>
    <xdr:cxnSp macro="">
      <xdr:nvCxnSpPr>
        <xdr:cNvPr id="679" name="直線コネクタ 678"/>
        <xdr:cNvCxnSpPr/>
      </xdr:nvCxnSpPr>
      <xdr:spPr>
        <a:xfrm flipV="1">
          <a:off x="15481300" y="16776855"/>
          <a:ext cx="838200" cy="145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56289</xdr:rowOff>
    </xdr:from>
    <xdr:ext cx="534377" cy="259045"/>
    <xdr:sp macro="" textlink="">
      <xdr:nvSpPr>
        <xdr:cNvPr id="680" name="積立金平均値テキスト"/>
        <xdr:cNvSpPr txBox="1"/>
      </xdr:nvSpPr>
      <xdr:spPr>
        <a:xfrm>
          <a:off x="16370300" y="16858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119937</xdr:rowOff>
    </xdr:from>
    <xdr:to>
      <xdr:col>81</xdr:col>
      <xdr:colOff>50800</xdr:colOff>
      <xdr:row>98</xdr:row>
      <xdr:rowOff>144780</xdr:rowOff>
    </xdr:to>
    <xdr:cxnSp macro="">
      <xdr:nvCxnSpPr>
        <xdr:cNvPr id="682" name="直線コネクタ 681"/>
        <xdr:cNvCxnSpPr/>
      </xdr:nvCxnSpPr>
      <xdr:spPr>
        <a:xfrm flipV="1">
          <a:off x="14592300" y="16922037"/>
          <a:ext cx="889000" cy="2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726</xdr:rowOff>
    </xdr:from>
    <xdr:ext cx="534377" cy="259045"/>
    <xdr:sp macro="" textlink="">
      <xdr:nvSpPr>
        <xdr:cNvPr id="684" name="テキスト ボックス 683"/>
        <xdr:cNvSpPr txBox="1"/>
      </xdr:nvSpPr>
      <xdr:spPr>
        <a:xfrm>
          <a:off x="15214111" y="1697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123337</xdr:rowOff>
    </xdr:from>
    <xdr:to>
      <xdr:col>76</xdr:col>
      <xdr:colOff>114300</xdr:colOff>
      <xdr:row>98</xdr:row>
      <xdr:rowOff>144780</xdr:rowOff>
    </xdr:to>
    <xdr:cxnSp macro="">
      <xdr:nvCxnSpPr>
        <xdr:cNvPr id="685" name="直線コネクタ 684"/>
        <xdr:cNvCxnSpPr/>
      </xdr:nvCxnSpPr>
      <xdr:spPr>
        <a:xfrm>
          <a:off x="13703300" y="16925437"/>
          <a:ext cx="889000" cy="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123337</xdr:rowOff>
    </xdr:from>
    <xdr:to>
      <xdr:col>71</xdr:col>
      <xdr:colOff>177800</xdr:colOff>
      <xdr:row>99</xdr:row>
      <xdr:rowOff>4411</xdr:rowOff>
    </xdr:to>
    <xdr:cxnSp macro="">
      <xdr:nvCxnSpPr>
        <xdr:cNvPr id="688" name="直線コネクタ 687"/>
        <xdr:cNvCxnSpPr/>
      </xdr:nvCxnSpPr>
      <xdr:spPr>
        <a:xfrm flipV="1">
          <a:off x="12814300" y="16925437"/>
          <a:ext cx="889000" cy="5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165301</xdr:rowOff>
    </xdr:from>
    <xdr:ext cx="534377" cy="259045"/>
    <xdr:sp macro="" textlink="">
      <xdr:nvSpPr>
        <xdr:cNvPr id="690" name="テキスト ボックス 689"/>
        <xdr:cNvSpPr txBox="1"/>
      </xdr:nvSpPr>
      <xdr:spPr>
        <a:xfrm>
          <a:off x="13436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95405</xdr:rowOff>
    </xdr:from>
    <xdr:to>
      <xdr:col>85</xdr:col>
      <xdr:colOff>177800</xdr:colOff>
      <xdr:row>98</xdr:row>
      <xdr:rowOff>25555</xdr:rowOff>
    </xdr:to>
    <xdr:sp macro="" textlink="">
      <xdr:nvSpPr>
        <xdr:cNvPr id="698" name="楕円 697"/>
        <xdr:cNvSpPr/>
      </xdr:nvSpPr>
      <xdr:spPr>
        <a:xfrm>
          <a:off x="16268700" y="1672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118282</xdr:rowOff>
    </xdr:from>
    <xdr:ext cx="599010" cy="259045"/>
    <xdr:sp macro="" textlink="">
      <xdr:nvSpPr>
        <xdr:cNvPr id="699" name="積立金該当値テキスト"/>
        <xdr:cNvSpPr txBox="1"/>
      </xdr:nvSpPr>
      <xdr:spPr>
        <a:xfrm>
          <a:off x="16370300" y="16577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69137</xdr:rowOff>
    </xdr:from>
    <xdr:to>
      <xdr:col>81</xdr:col>
      <xdr:colOff>101600</xdr:colOff>
      <xdr:row>98</xdr:row>
      <xdr:rowOff>170737</xdr:rowOff>
    </xdr:to>
    <xdr:sp macro="" textlink="">
      <xdr:nvSpPr>
        <xdr:cNvPr id="700" name="楕円 699"/>
        <xdr:cNvSpPr/>
      </xdr:nvSpPr>
      <xdr:spPr>
        <a:xfrm>
          <a:off x="15430500" y="1687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15814</xdr:rowOff>
    </xdr:from>
    <xdr:ext cx="534377" cy="259045"/>
    <xdr:sp macro="" textlink="">
      <xdr:nvSpPr>
        <xdr:cNvPr id="701" name="テキスト ボックス 700"/>
        <xdr:cNvSpPr txBox="1"/>
      </xdr:nvSpPr>
      <xdr:spPr>
        <a:xfrm>
          <a:off x="15214111" y="1664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93980</xdr:rowOff>
    </xdr:from>
    <xdr:to>
      <xdr:col>76</xdr:col>
      <xdr:colOff>165100</xdr:colOff>
      <xdr:row>99</xdr:row>
      <xdr:rowOff>24130</xdr:rowOff>
    </xdr:to>
    <xdr:sp macro="" textlink="">
      <xdr:nvSpPr>
        <xdr:cNvPr id="702" name="楕円 701"/>
        <xdr:cNvSpPr/>
      </xdr:nvSpPr>
      <xdr:spPr>
        <a:xfrm>
          <a:off x="14541500" y="1689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15257</xdr:rowOff>
    </xdr:from>
    <xdr:ext cx="534377" cy="259045"/>
    <xdr:sp macro="" textlink="">
      <xdr:nvSpPr>
        <xdr:cNvPr id="703" name="テキスト ボックス 702"/>
        <xdr:cNvSpPr txBox="1"/>
      </xdr:nvSpPr>
      <xdr:spPr>
        <a:xfrm>
          <a:off x="14325111" y="1698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72537</xdr:rowOff>
    </xdr:from>
    <xdr:to>
      <xdr:col>72</xdr:col>
      <xdr:colOff>38100</xdr:colOff>
      <xdr:row>99</xdr:row>
      <xdr:rowOff>2687</xdr:rowOff>
    </xdr:to>
    <xdr:sp macro="" textlink="">
      <xdr:nvSpPr>
        <xdr:cNvPr id="704" name="楕円 703"/>
        <xdr:cNvSpPr/>
      </xdr:nvSpPr>
      <xdr:spPr>
        <a:xfrm>
          <a:off x="13652500" y="1687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19214</xdr:rowOff>
    </xdr:from>
    <xdr:ext cx="534377" cy="259045"/>
    <xdr:sp macro="" textlink="">
      <xdr:nvSpPr>
        <xdr:cNvPr id="705" name="テキスト ボックス 704"/>
        <xdr:cNvSpPr txBox="1"/>
      </xdr:nvSpPr>
      <xdr:spPr>
        <a:xfrm>
          <a:off x="13436111" y="1664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125061</xdr:rowOff>
    </xdr:from>
    <xdr:to>
      <xdr:col>67</xdr:col>
      <xdr:colOff>101600</xdr:colOff>
      <xdr:row>99</xdr:row>
      <xdr:rowOff>55211</xdr:rowOff>
    </xdr:to>
    <xdr:sp macro="" textlink="">
      <xdr:nvSpPr>
        <xdr:cNvPr id="706" name="楕円 705"/>
        <xdr:cNvSpPr/>
      </xdr:nvSpPr>
      <xdr:spPr>
        <a:xfrm>
          <a:off x="12763500" y="1692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46338</xdr:rowOff>
    </xdr:from>
    <xdr:ext cx="534377" cy="259045"/>
    <xdr:sp macro="" textlink="">
      <xdr:nvSpPr>
        <xdr:cNvPr id="707" name="テキスト ボックス 706"/>
        <xdr:cNvSpPr txBox="1"/>
      </xdr:nvSpPr>
      <xdr:spPr>
        <a:xfrm>
          <a:off x="12547111" y="1701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14493</xdr:rowOff>
    </xdr:from>
    <xdr:to>
      <xdr:col>116</xdr:col>
      <xdr:colOff>63500</xdr:colOff>
      <xdr:row>39</xdr:row>
      <xdr:rowOff>98878</xdr:rowOff>
    </xdr:to>
    <xdr:cxnSp macro="">
      <xdr:nvCxnSpPr>
        <xdr:cNvPr id="738" name="直線コネクタ 737"/>
        <xdr:cNvCxnSpPr/>
      </xdr:nvCxnSpPr>
      <xdr:spPr>
        <a:xfrm>
          <a:off x="21323300" y="6358143"/>
          <a:ext cx="838200" cy="42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130621</xdr:rowOff>
    </xdr:from>
    <xdr:to>
      <xdr:col>111</xdr:col>
      <xdr:colOff>177800</xdr:colOff>
      <xdr:row>37</xdr:row>
      <xdr:rowOff>14493</xdr:rowOff>
    </xdr:to>
    <xdr:cxnSp macro="">
      <xdr:nvCxnSpPr>
        <xdr:cNvPr id="741" name="直線コネクタ 740"/>
        <xdr:cNvCxnSpPr/>
      </xdr:nvCxnSpPr>
      <xdr:spPr>
        <a:xfrm>
          <a:off x="20434300" y="6302821"/>
          <a:ext cx="889000" cy="5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130621</xdr:rowOff>
    </xdr:from>
    <xdr:to>
      <xdr:col>107</xdr:col>
      <xdr:colOff>50800</xdr:colOff>
      <xdr:row>38</xdr:row>
      <xdr:rowOff>23604</xdr:rowOff>
    </xdr:to>
    <xdr:cxnSp macro="">
      <xdr:nvCxnSpPr>
        <xdr:cNvPr id="744" name="直線コネクタ 743"/>
        <xdr:cNvCxnSpPr/>
      </xdr:nvCxnSpPr>
      <xdr:spPr>
        <a:xfrm flipV="1">
          <a:off x="19545300" y="6302821"/>
          <a:ext cx="889000" cy="235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15206</xdr:rowOff>
    </xdr:from>
    <xdr:ext cx="469744" cy="259045"/>
    <xdr:sp macro="" textlink="">
      <xdr:nvSpPr>
        <xdr:cNvPr id="746" name="テキスト ボックス 745"/>
        <xdr:cNvSpPr txBox="1"/>
      </xdr:nvSpPr>
      <xdr:spPr>
        <a:xfrm>
          <a:off x="20199428" y="670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23604</xdr:rowOff>
    </xdr:from>
    <xdr:to>
      <xdr:col>102</xdr:col>
      <xdr:colOff>114300</xdr:colOff>
      <xdr:row>38</xdr:row>
      <xdr:rowOff>45615</xdr:rowOff>
    </xdr:to>
    <xdr:cxnSp macro="">
      <xdr:nvCxnSpPr>
        <xdr:cNvPr id="747" name="直線コネクタ 746"/>
        <xdr:cNvCxnSpPr/>
      </xdr:nvCxnSpPr>
      <xdr:spPr>
        <a:xfrm flipV="1">
          <a:off x="18656300" y="6538704"/>
          <a:ext cx="889000" cy="2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22293</xdr:rowOff>
    </xdr:from>
    <xdr:ext cx="469744" cy="259045"/>
    <xdr:sp macro="" textlink="">
      <xdr:nvSpPr>
        <xdr:cNvPr id="749" name="テキスト ボックス 748"/>
        <xdr:cNvSpPr txBox="1"/>
      </xdr:nvSpPr>
      <xdr:spPr>
        <a:xfrm>
          <a:off x="19310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12985</xdr:rowOff>
    </xdr:from>
    <xdr:ext cx="469744" cy="259045"/>
    <xdr:sp macro="" textlink="">
      <xdr:nvSpPr>
        <xdr:cNvPr id="751" name="テキスト ボックス 750"/>
        <xdr:cNvSpPr txBox="1"/>
      </xdr:nvSpPr>
      <xdr:spPr>
        <a:xfrm>
          <a:off x="18421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135143</xdr:rowOff>
    </xdr:from>
    <xdr:to>
      <xdr:col>112</xdr:col>
      <xdr:colOff>38100</xdr:colOff>
      <xdr:row>37</xdr:row>
      <xdr:rowOff>65293</xdr:rowOff>
    </xdr:to>
    <xdr:sp macro="" textlink="">
      <xdr:nvSpPr>
        <xdr:cNvPr id="759" name="楕円 758"/>
        <xdr:cNvSpPr/>
      </xdr:nvSpPr>
      <xdr:spPr>
        <a:xfrm>
          <a:off x="21272500" y="630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81820</xdr:rowOff>
    </xdr:from>
    <xdr:ext cx="534377" cy="259045"/>
    <xdr:sp macro="" textlink="">
      <xdr:nvSpPr>
        <xdr:cNvPr id="760" name="テキスト ボックス 759"/>
        <xdr:cNvSpPr txBox="1"/>
      </xdr:nvSpPr>
      <xdr:spPr>
        <a:xfrm>
          <a:off x="21056111" y="608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79821</xdr:rowOff>
    </xdr:from>
    <xdr:to>
      <xdr:col>107</xdr:col>
      <xdr:colOff>101600</xdr:colOff>
      <xdr:row>37</xdr:row>
      <xdr:rowOff>9971</xdr:rowOff>
    </xdr:to>
    <xdr:sp macro="" textlink="">
      <xdr:nvSpPr>
        <xdr:cNvPr id="761" name="楕円 760"/>
        <xdr:cNvSpPr/>
      </xdr:nvSpPr>
      <xdr:spPr>
        <a:xfrm>
          <a:off x="20383500" y="6252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26498</xdr:rowOff>
    </xdr:from>
    <xdr:ext cx="534377" cy="259045"/>
    <xdr:sp macro="" textlink="">
      <xdr:nvSpPr>
        <xdr:cNvPr id="762" name="テキスト ボックス 761"/>
        <xdr:cNvSpPr txBox="1"/>
      </xdr:nvSpPr>
      <xdr:spPr>
        <a:xfrm>
          <a:off x="20167111" y="602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144254</xdr:rowOff>
    </xdr:from>
    <xdr:to>
      <xdr:col>102</xdr:col>
      <xdr:colOff>165100</xdr:colOff>
      <xdr:row>38</xdr:row>
      <xdr:rowOff>74404</xdr:rowOff>
    </xdr:to>
    <xdr:sp macro="" textlink="">
      <xdr:nvSpPr>
        <xdr:cNvPr id="763" name="楕円 762"/>
        <xdr:cNvSpPr/>
      </xdr:nvSpPr>
      <xdr:spPr>
        <a:xfrm>
          <a:off x="19494500" y="648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90931</xdr:rowOff>
    </xdr:from>
    <xdr:ext cx="469744" cy="259045"/>
    <xdr:sp macro="" textlink="">
      <xdr:nvSpPr>
        <xdr:cNvPr id="764" name="テキスト ボックス 763"/>
        <xdr:cNvSpPr txBox="1"/>
      </xdr:nvSpPr>
      <xdr:spPr>
        <a:xfrm>
          <a:off x="19310428" y="6263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166265</xdr:rowOff>
    </xdr:from>
    <xdr:to>
      <xdr:col>98</xdr:col>
      <xdr:colOff>38100</xdr:colOff>
      <xdr:row>38</xdr:row>
      <xdr:rowOff>96415</xdr:rowOff>
    </xdr:to>
    <xdr:sp macro="" textlink="">
      <xdr:nvSpPr>
        <xdr:cNvPr id="765" name="楕円 764"/>
        <xdr:cNvSpPr/>
      </xdr:nvSpPr>
      <xdr:spPr>
        <a:xfrm>
          <a:off x="18605500" y="650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112942</xdr:rowOff>
    </xdr:from>
    <xdr:ext cx="469744" cy="259045"/>
    <xdr:sp macro="" textlink="">
      <xdr:nvSpPr>
        <xdr:cNvPr id="766" name="テキスト ボックス 765"/>
        <xdr:cNvSpPr txBox="1"/>
      </xdr:nvSpPr>
      <xdr:spPr>
        <a:xfrm>
          <a:off x="18421428" y="628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30841</xdr:rowOff>
    </xdr:from>
    <xdr:to>
      <xdr:col>116</xdr:col>
      <xdr:colOff>63500</xdr:colOff>
      <xdr:row>59</xdr:row>
      <xdr:rowOff>31031</xdr:rowOff>
    </xdr:to>
    <xdr:cxnSp macro="">
      <xdr:nvCxnSpPr>
        <xdr:cNvPr id="795" name="直線コネクタ 794"/>
        <xdr:cNvCxnSpPr/>
      </xdr:nvCxnSpPr>
      <xdr:spPr>
        <a:xfrm flipV="1">
          <a:off x="21323300" y="10146391"/>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30986</xdr:rowOff>
    </xdr:from>
    <xdr:to>
      <xdr:col>111</xdr:col>
      <xdr:colOff>177800</xdr:colOff>
      <xdr:row>59</xdr:row>
      <xdr:rowOff>31031</xdr:rowOff>
    </xdr:to>
    <xdr:cxnSp macro="">
      <xdr:nvCxnSpPr>
        <xdr:cNvPr id="798" name="直線コネクタ 797"/>
        <xdr:cNvCxnSpPr/>
      </xdr:nvCxnSpPr>
      <xdr:spPr>
        <a:xfrm>
          <a:off x="20434300" y="10146536"/>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30986</xdr:rowOff>
    </xdr:from>
    <xdr:to>
      <xdr:col>107</xdr:col>
      <xdr:colOff>50800</xdr:colOff>
      <xdr:row>59</xdr:row>
      <xdr:rowOff>31579</xdr:rowOff>
    </xdr:to>
    <xdr:cxnSp macro="">
      <xdr:nvCxnSpPr>
        <xdr:cNvPr id="801" name="直線コネクタ 800"/>
        <xdr:cNvCxnSpPr/>
      </xdr:nvCxnSpPr>
      <xdr:spPr>
        <a:xfrm flipV="1">
          <a:off x="19545300" y="10146536"/>
          <a:ext cx="889000" cy="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77825</xdr:rowOff>
    </xdr:from>
    <xdr:to>
      <xdr:col>102</xdr:col>
      <xdr:colOff>114300</xdr:colOff>
      <xdr:row>59</xdr:row>
      <xdr:rowOff>31579</xdr:rowOff>
    </xdr:to>
    <xdr:cxnSp macro="">
      <xdr:nvCxnSpPr>
        <xdr:cNvPr id="804" name="直線コネクタ 803"/>
        <xdr:cNvCxnSpPr/>
      </xdr:nvCxnSpPr>
      <xdr:spPr>
        <a:xfrm>
          <a:off x="18656300" y="10021925"/>
          <a:ext cx="889000" cy="12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38462</xdr:rowOff>
    </xdr:from>
    <xdr:ext cx="469744" cy="259045"/>
    <xdr:sp macro="" textlink="">
      <xdr:nvSpPr>
        <xdr:cNvPr id="808" name="テキスト ボックス 807"/>
        <xdr:cNvSpPr txBox="1"/>
      </xdr:nvSpPr>
      <xdr:spPr>
        <a:xfrm>
          <a:off x="18421428" y="1015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151491</xdr:rowOff>
    </xdr:from>
    <xdr:to>
      <xdr:col>116</xdr:col>
      <xdr:colOff>114300</xdr:colOff>
      <xdr:row>59</xdr:row>
      <xdr:rowOff>81641</xdr:rowOff>
    </xdr:to>
    <xdr:sp macro="" textlink="">
      <xdr:nvSpPr>
        <xdr:cNvPr id="814" name="楕円 813"/>
        <xdr:cNvSpPr/>
      </xdr:nvSpPr>
      <xdr:spPr>
        <a:xfrm>
          <a:off x="22110700" y="1009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469744" cy="259045"/>
    <xdr:sp macro="" textlink="">
      <xdr:nvSpPr>
        <xdr:cNvPr id="815" name="貸付金該当値テキスト"/>
        <xdr:cNvSpPr txBox="1"/>
      </xdr:nvSpPr>
      <xdr:spPr>
        <a:xfrm>
          <a:off x="22212300" y="10028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151681</xdr:rowOff>
    </xdr:from>
    <xdr:to>
      <xdr:col>112</xdr:col>
      <xdr:colOff>38100</xdr:colOff>
      <xdr:row>59</xdr:row>
      <xdr:rowOff>81831</xdr:rowOff>
    </xdr:to>
    <xdr:sp macro="" textlink="">
      <xdr:nvSpPr>
        <xdr:cNvPr id="816" name="楕円 815"/>
        <xdr:cNvSpPr/>
      </xdr:nvSpPr>
      <xdr:spPr>
        <a:xfrm>
          <a:off x="21272500" y="100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72958</xdr:rowOff>
    </xdr:from>
    <xdr:ext cx="469744" cy="259045"/>
    <xdr:sp macro="" textlink="">
      <xdr:nvSpPr>
        <xdr:cNvPr id="817" name="テキスト ボックス 816"/>
        <xdr:cNvSpPr txBox="1"/>
      </xdr:nvSpPr>
      <xdr:spPr>
        <a:xfrm>
          <a:off x="21088428" y="1018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151636</xdr:rowOff>
    </xdr:from>
    <xdr:to>
      <xdr:col>107</xdr:col>
      <xdr:colOff>101600</xdr:colOff>
      <xdr:row>59</xdr:row>
      <xdr:rowOff>81786</xdr:rowOff>
    </xdr:to>
    <xdr:sp macro="" textlink="">
      <xdr:nvSpPr>
        <xdr:cNvPr id="818" name="楕円 817"/>
        <xdr:cNvSpPr/>
      </xdr:nvSpPr>
      <xdr:spPr>
        <a:xfrm>
          <a:off x="20383500" y="1009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72913</xdr:rowOff>
    </xdr:from>
    <xdr:ext cx="469744" cy="259045"/>
    <xdr:sp macro="" textlink="">
      <xdr:nvSpPr>
        <xdr:cNvPr id="819" name="テキスト ボックス 818"/>
        <xdr:cNvSpPr txBox="1"/>
      </xdr:nvSpPr>
      <xdr:spPr>
        <a:xfrm>
          <a:off x="20199428" y="10188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152229</xdr:rowOff>
    </xdr:from>
    <xdr:to>
      <xdr:col>102</xdr:col>
      <xdr:colOff>165100</xdr:colOff>
      <xdr:row>59</xdr:row>
      <xdr:rowOff>82379</xdr:rowOff>
    </xdr:to>
    <xdr:sp macro="" textlink="">
      <xdr:nvSpPr>
        <xdr:cNvPr id="820" name="楕円 819"/>
        <xdr:cNvSpPr/>
      </xdr:nvSpPr>
      <xdr:spPr>
        <a:xfrm>
          <a:off x="19494500" y="10096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73506</xdr:rowOff>
    </xdr:from>
    <xdr:ext cx="469744" cy="259045"/>
    <xdr:sp macro="" textlink="">
      <xdr:nvSpPr>
        <xdr:cNvPr id="821" name="テキスト ボックス 820"/>
        <xdr:cNvSpPr txBox="1"/>
      </xdr:nvSpPr>
      <xdr:spPr>
        <a:xfrm>
          <a:off x="19310428" y="10189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27025</xdr:rowOff>
    </xdr:from>
    <xdr:to>
      <xdr:col>98</xdr:col>
      <xdr:colOff>38100</xdr:colOff>
      <xdr:row>58</xdr:row>
      <xdr:rowOff>128625</xdr:rowOff>
    </xdr:to>
    <xdr:sp macro="" textlink="">
      <xdr:nvSpPr>
        <xdr:cNvPr id="822" name="楕円 821"/>
        <xdr:cNvSpPr/>
      </xdr:nvSpPr>
      <xdr:spPr>
        <a:xfrm>
          <a:off x="18605500" y="997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145152</xdr:rowOff>
    </xdr:from>
    <xdr:ext cx="534377" cy="259045"/>
    <xdr:sp macro="" textlink="">
      <xdr:nvSpPr>
        <xdr:cNvPr id="823" name="テキスト ボックス 822"/>
        <xdr:cNvSpPr txBox="1"/>
      </xdr:nvSpPr>
      <xdr:spPr>
        <a:xfrm>
          <a:off x="18389111" y="974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155473</xdr:rowOff>
    </xdr:from>
    <xdr:to>
      <xdr:col>116</xdr:col>
      <xdr:colOff>63500</xdr:colOff>
      <xdr:row>74</xdr:row>
      <xdr:rowOff>14332</xdr:rowOff>
    </xdr:to>
    <xdr:cxnSp macro="">
      <xdr:nvCxnSpPr>
        <xdr:cNvPr id="853" name="直線コネクタ 852"/>
        <xdr:cNvCxnSpPr/>
      </xdr:nvCxnSpPr>
      <xdr:spPr>
        <a:xfrm flipV="1">
          <a:off x="21323300" y="12671323"/>
          <a:ext cx="838200" cy="3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14332</xdr:rowOff>
    </xdr:from>
    <xdr:to>
      <xdr:col>111</xdr:col>
      <xdr:colOff>177800</xdr:colOff>
      <xdr:row>74</xdr:row>
      <xdr:rowOff>38011</xdr:rowOff>
    </xdr:to>
    <xdr:cxnSp macro="">
      <xdr:nvCxnSpPr>
        <xdr:cNvPr id="856" name="直線コネクタ 855"/>
        <xdr:cNvCxnSpPr/>
      </xdr:nvCxnSpPr>
      <xdr:spPr>
        <a:xfrm flipV="1">
          <a:off x="20434300" y="12701632"/>
          <a:ext cx="889000" cy="2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26962</xdr:rowOff>
    </xdr:from>
    <xdr:to>
      <xdr:col>107</xdr:col>
      <xdr:colOff>50800</xdr:colOff>
      <xdr:row>74</xdr:row>
      <xdr:rowOff>38011</xdr:rowOff>
    </xdr:to>
    <xdr:cxnSp macro="">
      <xdr:nvCxnSpPr>
        <xdr:cNvPr id="859" name="直線コネクタ 858"/>
        <xdr:cNvCxnSpPr/>
      </xdr:nvCxnSpPr>
      <xdr:spPr>
        <a:xfrm>
          <a:off x="19545300" y="12714262"/>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26962</xdr:rowOff>
    </xdr:from>
    <xdr:to>
      <xdr:col>102</xdr:col>
      <xdr:colOff>114300</xdr:colOff>
      <xdr:row>74</xdr:row>
      <xdr:rowOff>52451</xdr:rowOff>
    </xdr:to>
    <xdr:cxnSp macro="">
      <xdr:nvCxnSpPr>
        <xdr:cNvPr id="862" name="直線コネクタ 861"/>
        <xdr:cNvCxnSpPr/>
      </xdr:nvCxnSpPr>
      <xdr:spPr>
        <a:xfrm flipV="1">
          <a:off x="18656300" y="12714262"/>
          <a:ext cx="889000" cy="2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104673</xdr:rowOff>
    </xdr:from>
    <xdr:to>
      <xdr:col>116</xdr:col>
      <xdr:colOff>114300</xdr:colOff>
      <xdr:row>74</xdr:row>
      <xdr:rowOff>34823</xdr:rowOff>
    </xdr:to>
    <xdr:sp macro="" textlink="">
      <xdr:nvSpPr>
        <xdr:cNvPr id="872" name="楕円 871"/>
        <xdr:cNvSpPr/>
      </xdr:nvSpPr>
      <xdr:spPr>
        <a:xfrm>
          <a:off x="22110700" y="1262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127550</xdr:rowOff>
    </xdr:from>
    <xdr:ext cx="534377" cy="259045"/>
    <xdr:sp macro="" textlink="">
      <xdr:nvSpPr>
        <xdr:cNvPr id="873" name="繰出金該当値テキスト"/>
        <xdr:cNvSpPr txBox="1"/>
      </xdr:nvSpPr>
      <xdr:spPr>
        <a:xfrm>
          <a:off x="22212300" y="1247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134982</xdr:rowOff>
    </xdr:from>
    <xdr:to>
      <xdr:col>112</xdr:col>
      <xdr:colOff>38100</xdr:colOff>
      <xdr:row>74</xdr:row>
      <xdr:rowOff>65132</xdr:rowOff>
    </xdr:to>
    <xdr:sp macro="" textlink="">
      <xdr:nvSpPr>
        <xdr:cNvPr id="874" name="楕円 873"/>
        <xdr:cNvSpPr/>
      </xdr:nvSpPr>
      <xdr:spPr>
        <a:xfrm>
          <a:off x="21272500" y="1265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81659</xdr:rowOff>
    </xdr:from>
    <xdr:ext cx="534377" cy="259045"/>
    <xdr:sp macro="" textlink="">
      <xdr:nvSpPr>
        <xdr:cNvPr id="875" name="テキスト ボックス 874"/>
        <xdr:cNvSpPr txBox="1"/>
      </xdr:nvSpPr>
      <xdr:spPr>
        <a:xfrm>
          <a:off x="21056111" y="1242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158661</xdr:rowOff>
    </xdr:from>
    <xdr:to>
      <xdr:col>107</xdr:col>
      <xdr:colOff>101600</xdr:colOff>
      <xdr:row>74</xdr:row>
      <xdr:rowOff>88811</xdr:rowOff>
    </xdr:to>
    <xdr:sp macro="" textlink="">
      <xdr:nvSpPr>
        <xdr:cNvPr id="876" name="楕円 875"/>
        <xdr:cNvSpPr/>
      </xdr:nvSpPr>
      <xdr:spPr>
        <a:xfrm>
          <a:off x="20383500" y="1267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105338</xdr:rowOff>
    </xdr:from>
    <xdr:ext cx="534377" cy="259045"/>
    <xdr:sp macro="" textlink="">
      <xdr:nvSpPr>
        <xdr:cNvPr id="877" name="テキスト ボックス 876"/>
        <xdr:cNvSpPr txBox="1"/>
      </xdr:nvSpPr>
      <xdr:spPr>
        <a:xfrm>
          <a:off x="20167111" y="1244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147612</xdr:rowOff>
    </xdr:from>
    <xdr:to>
      <xdr:col>102</xdr:col>
      <xdr:colOff>165100</xdr:colOff>
      <xdr:row>74</xdr:row>
      <xdr:rowOff>77762</xdr:rowOff>
    </xdr:to>
    <xdr:sp macro="" textlink="">
      <xdr:nvSpPr>
        <xdr:cNvPr id="878" name="楕円 877"/>
        <xdr:cNvSpPr/>
      </xdr:nvSpPr>
      <xdr:spPr>
        <a:xfrm>
          <a:off x="19494500" y="1266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94289</xdr:rowOff>
    </xdr:from>
    <xdr:ext cx="534377" cy="259045"/>
    <xdr:sp macro="" textlink="">
      <xdr:nvSpPr>
        <xdr:cNvPr id="879" name="テキスト ボックス 878"/>
        <xdr:cNvSpPr txBox="1"/>
      </xdr:nvSpPr>
      <xdr:spPr>
        <a:xfrm>
          <a:off x="19278111" y="12438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1651</xdr:rowOff>
    </xdr:from>
    <xdr:to>
      <xdr:col>98</xdr:col>
      <xdr:colOff>38100</xdr:colOff>
      <xdr:row>74</xdr:row>
      <xdr:rowOff>103251</xdr:rowOff>
    </xdr:to>
    <xdr:sp macro="" textlink="">
      <xdr:nvSpPr>
        <xdr:cNvPr id="880" name="楕円 879"/>
        <xdr:cNvSpPr/>
      </xdr:nvSpPr>
      <xdr:spPr>
        <a:xfrm>
          <a:off x="18605500" y="1268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119778</xdr:rowOff>
    </xdr:from>
    <xdr:ext cx="534377" cy="259045"/>
    <xdr:sp macro="" textlink="">
      <xdr:nvSpPr>
        <xdr:cNvPr id="881" name="テキスト ボックス 880"/>
        <xdr:cNvSpPr txBox="1"/>
      </xdr:nvSpPr>
      <xdr:spPr>
        <a:xfrm>
          <a:off x="18389111" y="1246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住民一人当たりのコスト（性質別）は、類似団体との乖離額で比較した場合、積立金、補助費等、人件費、公債費、普通建設事業費の順で類似団体平均を大きく上回っている。積立金については、高額な一般寄附があり基金へ積み立てたことから、補助費等については、自治体としては数少ない公立大学を有しており、大学運営費交付金が多額であることなどから、類似団体平均を上回っている。人件費については、市域が広大で支所等を多く配置しなくてはいけないことに加え、類似団体では一部事務組合で業務を行っている団体が多いごみ処理業務や消防業務を単独で行っていること、県から権限移譲を受けている独自事務があることなどから、類似団体平均を上回っている。公債費については、令和６年度に５．６億円の繰上償還を実施しているが、公共施設の更新が続き、起債残高が一定程度あるため、類似団体平均を上回っている。普通建設事業費については、消防庁舎の新築や市内小中学校等の改修、緊急自然災害防止対策事業の実施など工事が集中したことから、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今後も、業務の見直しや効率化など、行財政改革に取り組み経費の縮減に努めるとともに、有利な財源確保に努めながら必要な施策を実施していく予定である。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岡山県新見市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25,939
25,523
793.29
31,007,452
29,296,393
1,358,973
16,232,182
28,905,181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166751</xdr:rowOff>
    </xdr:from>
    <xdr:to>
      <xdr:col>24</xdr:col>
      <xdr:colOff>63500</xdr:colOff>
      <xdr:row>37</xdr:row>
      <xdr:rowOff>39497</xdr:rowOff>
    </xdr:to>
    <xdr:cxnSp macro="">
      <xdr:nvCxnSpPr>
        <xdr:cNvPr id="61" name="直線コネクタ 60"/>
        <xdr:cNvCxnSpPr/>
      </xdr:nvCxnSpPr>
      <xdr:spPr>
        <a:xfrm>
          <a:off x="3797300" y="6338951"/>
          <a:ext cx="8382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51706</xdr:rowOff>
    </xdr:from>
    <xdr:ext cx="469744" cy="259045"/>
    <xdr:sp macro="" textlink="">
      <xdr:nvSpPr>
        <xdr:cNvPr id="62" name="議会費平均値テキスト"/>
        <xdr:cNvSpPr txBox="1"/>
      </xdr:nvSpPr>
      <xdr:spPr>
        <a:xfrm>
          <a:off x="4686300" y="6395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166751</xdr:rowOff>
    </xdr:from>
    <xdr:to>
      <xdr:col>19</xdr:col>
      <xdr:colOff>177800</xdr:colOff>
      <xdr:row>37</xdr:row>
      <xdr:rowOff>82931</xdr:rowOff>
    </xdr:to>
    <xdr:cxnSp macro="">
      <xdr:nvCxnSpPr>
        <xdr:cNvPr id="64" name="直線コネクタ 63"/>
        <xdr:cNvCxnSpPr/>
      </xdr:nvCxnSpPr>
      <xdr:spPr>
        <a:xfrm flipV="1">
          <a:off x="2908300" y="6338951"/>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25988</xdr:rowOff>
    </xdr:from>
    <xdr:ext cx="469744" cy="259045"/>
    <xdr:sp macro="" textlink="">
      <xdr:nvSpPr>
        <xdr:cNvPr id="66" name="テキスト ボックス 65"/>
        <xdr:cNvSpPr txBox="1"/>
      </xdr:nvSpPr>
      <xdr:spPr>
        <a:xfrm>
          <a:off x="3562428" y="654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82931</xdr:rowOff>
    </xdr:from>
    <xdr:to>
      <xdr:col>15</xdr:col>
      <xdr:colOff>50800</xdr:colOff>
      <xdr:row>37</xdr:row>
      <xdr:rowOff>102553</xdr:rowOff>
    </xdr:to>
    <xdr:cxnSp macro="">
      <xdr:nvCxnSpPr>
        <xdr:cNvPr id="67" name="直線コネクタ 66"/>
        <xdr:cNvCxnSpPr/>
      </xdr:nvCxnSpPr>
      <xdr:spPr>
        <a:xfrm flipV="1">
          <a:off x="2019300" y="6426581"/>
          <a:ext cx="889000" cy="1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49230</xdr:rowOff>
    </xdr:from>
    <xdr:ext cx="469744" cy="259045"/>
    <xdr:sp macro="" textlink="">
      <xdr:nvSpPr>
        <xdr:cNvPr id="69" name="テキスト ボックス 68"/>
        <xdr:cNvSpPr txBox="1"/>
      </xdr:nvSpPr>
      <xdr:spPr>
        <a:xfrm>
          <a:off x="2673428" y="65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20638</xdr:rowOff>
    </xdr:from>
    <xdr:to>
      <xdr:col>10</xdr:col>
      <xdr:colOff>114300</xdr:colOff>
      <xdr:row>37</xdr:row>
      <xdr:rowOff>102553</xdr:rowOff>
    </xdr:to>
    <xdr:cxnSp macro="">
      <xdr:nvCxnSpPr>
        <xdr:cNvPr id="70" name="直線コネクタ 69"/>
        <xdr:cNvCxnSpPr/>
      </xdr:nvCxnSpPr>
      <xdr:spPr>
        <a:xfrm>
          <a:off x="1130300" y="6364288"/>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59897</xdr:rowOff>
    </xdr:from>
    <xdr:ext cx="469744" cy="259045"/>
    <xdr:sp macro="" textlink="">
      <xdr:nvSpPr>
        <xdr:cNvPr id="72" name="テキスト ボックス 71"/>
        <xdr:cNvSpPr txBox="1"/>
      </xdr:nvSpPr>
      <xdr:spPr>
        <a:xfrm>
          <a:off x="1784428" y="65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85044</xdr:rowOff>
    </xdr:from>
    <xdr:ext cx="469744" cy="259045"/>
    <xdr:sp macro="" textlink="">
      <xdr:nvSpPr>
        <xdr:cNvPr id="74" name="テキスト ボックス 73"/>
        <xdr:cNvSpPr txBox="1"/>
      </xdr:nvSpPr>
      <xdr:spPr>
        <a:xfrm>
          <a:off x="895428" y="66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160147</xdr:rowOff>
    </xdr:from>
    <xdr:to>
      <xdr:col>24</xdr:col>
      <xdr:colOff>114300</xdr:colOff>
      <xdr:row>37</xdr:row>
      <xdr:rowOff>90297</xdr:rowOff>
    </xdr:to>
    <xdr:sp macro="" textlink="">
      <xdr:nvSpPr>
        <xdr:cNvPr id="80" name="楕円 79"/>
        <xdr:cNvSpPr/>
      </xdr:nvSpPr>
      <xdr:spPr>
        <a:xfrm>
          <a:off x="4584700" y="633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11574</xdr:rowOff>
    </xdr:from>
    <xdr:ext cx="469744" cy="259045"/>
    <xdr:sp macro="" textlink="">
      <xdr:nvSpPr>
        <xdr:cNvPr id="81" name="議会費該当値テキスト"/>
        <xdr:cNvSpPr txBox="1"/>
      </xdr:nvSpPr>
      <xdr:spPr>
        <a:xfrm>
          <a:off x="4686300" y="618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115951</xdr:rowOff>
    </xdr:from>
    <xdr:to>
      <xdr:col>20</xdr:col>
      <xdr:colOff>38100</xdr:colOff>
      <xdr:row>37</xdr:row>
      <xdr:rowOff>46101</xdr:rowOff>
    </xdr:to>
    <xdr:sp macro="" textlink="">
      <xdr:nvSpPr>
        <xdr:cNvPr id="82" name="楕円 81"/>
        <xdr:cNvSpPr/>
      </xdr:nvSpPr>
      <xdr:spPr>
        <a:xfrm>
          <a:off x="3746500" y="628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62628</xdr:rowOff>
    </xdr:from>
    <xdr:ext cx="469744" cy="259045"/>
    <xdr:sp macro="" textlink="">
      <xdr:nvSpPr>
        <xdr:cNvPr id="83" name="テキスト ボックス 82"/>
        <xdr:cNvSpPr txBox="1"/>
      </xdr:nvSpPr>
      <xdr:spPr>
        <a:xfrm>
          <a:off x="3562428" y="606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32131</xdr:rowOff>
    </xdr:from>
    <xdr:to>
      <xdr:col>15</xdr:col>
      <xdr:colOff>101600</xdr:colOff>
      <xdr:row>37</xdr:row>
      <xdr:rowOff>133731</xdr:rowOff>
    </xdr:to>
    <xdr:sp macro="" textlink="">
      <xdr:nvSpPr>
        <xdr:cNvPr id="84" name="楕円 83"/>
        <xdr:cNvSpPr/>
      </xdr:nvSpPr>
      <xdr:spPr>
        <a:xfrm>
          <a:off x="2857500" y="637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150258</xdr:rowOff>
    </xdr:from>
    <xdr:ext cx="469744" cy="259045"/>
    <xdr:sp macro="" textlink="">
      <xdr:nvSpPr>
        <xdr:cNvPr id="85" name="テキスト ボックス 84"/>
        <xdr:cNvSpPr txBox="1"/>
      </xdr:nvSpPr>
      <xdr:spPr>
        <a:xfrm>
          <a:off x="2673428" y="6151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51753</xdr:rowOff>
    </xdr:from>
    <xdr:to>
      <xdr:col>10</xdr:col>
      <xdr:colOff>165100</xdr:colOff>
      <xdr:row>37</xdr:row>
      <xdr:rowOff>153353</xdr:rowOff>
    </xdr:to>
    <xdr:sp macro="" textlink="">
      <xdr:nvSpPr>
        <xdr:cNvPr id="86" name="楕円 85"/>
        <xdr:cNvSpPr/>
      </xdr:nvSpPr>
      <xdr:spPr>
        <a:xfrm>
          <a:off x="1968500" y="639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169880</xdr:rowOff>
    </xdr:from>
    <xdr:ext cx="469744" cy="259045"/>
    <xdr:sp macro="" textlink="">
      <xdr:nvSpPr>
        <xdr:cNvPr id="87" name="テキスト ボックス 86"/>
        <xdr:cNvSpPr txBox="1"/>
      </xdr:nvSpPr>
      <xdr:spPr>
        <a:xfrm>
          <a:off x="1784428" y="617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141288</xdr:rowOff>
    </xdr:from>
    <xdr:to>
      <xdr:col>6</xdr:col>
      <xdr:colOff>38100</xdr:colOff>
      <xdr:row>37</xdr:row>
      <xdr:rowOff>71438</xdr:rowOff>
    </xdr:to>
    <xdr:sp macro="" textlink="">
      <xdr:nvSpPr>
        <xdr:cNvPr id="88" name="楕円 87"/>
        <xdr:cNvSpPr/>
      </xdr:nvSpPr>
      <xdr:spPr>
        <a:xfrm>
          <a:off x="1079500" y="631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87965</xdr:rowOff>
    </xdr:from>
    <xdr:ext cx="469744" cy="259045"/>
    <xdr:sp macro="" textlink="">
      <xdr:nvSpPr>
        <xdr:cNvPr id="89" name="テキスト ボックス 88"/>
        <xdr:cNvSpPr txBox="1"/>
      </xdr:nvSpPr>
      <xdr:spPr>
        <a:xfrm>
          <a:off x="895428" y="6088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66580</xdr:rowOff>
    </xdr:from>
    <xdr:to>
      <xdr:col>24</xdr:col>
      <xdr:colOff>63500</xdr:colOff>
      <xdr:row>58</xdr:row>
      <xdr:rowOff>5366</xdr:rowOff>
    </xdr:to>
    <xdr:cxnSp macro="">
      <xdr:nvCxnSpPr>
        <xdr:cNvPr id="118" name="直線コネクタ 117"/>
        <xdr:cNvCxnSpPr/>
      </xdr:nvCxnSpPr>
      <xdr:spPr>
        <a:xfrm flipV="1">
          <a:off x="3797300" y="9839230"/>
          <a:ext cx="838200" cy="110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136871</xdr:rowOff>
    </xdr:from>
    <xdr:ext cx="599010" cy="259045"/>
    <xdr:sp macro="" textlink="">
      <xdr:nvSpPr>
        <xdr:cNvPr id="119" name="総務費平均値テキスト"/>
        <xdr:cNvSpPr txBox="1"/>
      </xdr:nvSpPr>
      <xdr:spPr>
        <a:xfrm>
          <a:off x="4686300" y="9909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5366</xdr:rowOff>
    </xdr:from>
    <xdr:to>
      <xdr:col>19</xdr:col>
      <xdr:colOff>177800</xdr:colOff>
      <xdr:row>58</xdr:row>
      <xdr:rowOff>39984</xdr:rowOff>
    </xdr:to>
    <xdr:cxnSp macro="">
      <xdr:nvCxnSpPr>
        <xdr:cNvPr id="121" name="直線コネクタ 120"/>
        <xdr:cNvCxnSpPr/>
      </xdr:nvCxnSpPr>
      <xdr:spPr>
        <a:xfrm flipV="1">
          <a:off x="2908300" y="9949466"/>
          <a:ext cx="889000" cy="3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86341</xdr:rowOff>
    </xdr:from>
    <xdr:ext cx="599010" cy="259045"/>
    <xdr:sp macro="" textlink="">
      <xdr:nvSpPr>
        <xdr:cNvPr id="123" name="テキスト ボックス 122"/>
        <xdr:cNvSpPr txBox="1"/>
      </xdr:nvSpPr>
      <xdr:spPr>
        <a:xfrm>
          <a:off x="3497795" y="1003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26431</xdr:rowOff>
    </xdr:from>
    <xdr:to>
      <xdr:col>15</xdr:col>
      <xdr:colOff>50800</xdr:colOff>
      <xdr:row>58</xdr:row>
      <xdr:rowOff>39984</xdr:rowOff>
    </xdr:to>
    <xdr:cxnSp macro="">
      <xdr:nvCxnSpPr>
        <xdr:cNvPr id="124" name="直線コネクタ 123"/>
        <xdr:cNvCxnSpPr/>
      </xdr:nvCxnSpPr>
      <xdr:spPr>
        <a:xfrm>
          <a:off x="2019300" y="9970531"/>
          <a:ext cx="889000" cy="1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90809</xdr:rowOff>
    </xdr:from>
    <xdr:ext cx="599010" cy="259045"/>
    <xdr:sp macro="" textlink="">
      <xdr:nvSpPr>
        <xdr:cNvPr id="126" name="テキスト ボックス 125"/>
        <xdr:cNvSpPr txBox="1"/>
      </xdr:nvSpPr>
      <xdr:spPr>
        <a:xfrm>
          <a:off x="2608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92960</xdr:rowOff>
    </xdr:from>
    <xdr:to>
      <xdr:col>10</xdr:col>
      <xdr:colOff>114300</xdr:colOff>
      <xdr:row>58</xdr:row>
      <xdr:rowOff>26431</xdr:rowOff>
    </xdr:to>
    <xdr:cxnSp macro="">
      <xdr:nvCxnSpPr>
        <xdr:cNvPr id="127" name="直線コネクタ 126"/>
        <xdr:cNvCxnSpPr/>
      </xdr:nvCxnSpPr>
      <xdr:spPr>
        <a:xfrm>
          <a:off x="1130300" y="9865610"/>
          <a:ext cx="889000" cy="10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161669</xdr:rowOff>
    </xdr:from>
    <xdr:ext cx="599010" cy="259045"/>
    <xdr:sp macro="" textlink="">
      <xdr:nvSpPr>
        <xdr:cNvPr id="131" name="テキスト ボックス 130"/>
        <xdr:cNvSpPr txBox="1"/>
      </xdr:nvSpPr>
      <xdr:spPr>
        <a:xfrm>
          <a:off x="830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15780</xdr:rowOff>
    </xdr:from>
    <xdr:to>
      <xdr:col>24</xdr:col>
      <xdr:colOff>114300</xdr:colOff>
      <xdr:row>57</xdr:row>
      <xdr:rowOff>117380</xdr:rowOff>
    </xdr:to>
    <xdr:sp macro="" textlink="">
      <xdr:nvSpPr>
        <xdr:cNvPr id="137" name="楕円 136"/>
        <xdr:cNvSpPr/>
      </xdr:nvSpPr>
      <xdr:spPr>
        <a:xfrm>
          <a:off x="4584700" y="97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38657</xdr:rowOff>
    </xdr:from>
    <xdr:ext cx="599010" cy="259045"/>
    <xdr:sp macro="" textlink="">
      <xdr:nvSpPr>
        <xdr:cNvPr id="138" name="総務費該当値テキスト"/>
        <xdr:cNvSpPr txBox="1"/>
      </xdr:nvSpPr>
      <xdr:spPr>
        <a:xfrm>
          <a:off x="4686300" y="9639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126016</xdr:rowOff>
    </xdr:from>
    <xdr:to>
      <xdr:col>20</xdr:col>
      <xdr:colOff>38100</xdr:colOff>
      <xdr:row>58</xdr:row>
      <xdr:rowOff>56166</xdr:rowOff>
    </xdr:to>
    <xdr:sp macro="" textlink="">
      <xdr:nvSpPr>
        <xdr:cNvPr id="139" name="楕円 138"/>
        <xdr:cNvSpPr/>
      </xdr:nvSpPr>
      <xdr:spPr>
        <a:xfrm>
          <a:off x="3746500" y="98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72693</xdr:rowOff>
    </xdr:from>
    <xdr:ext cx="599010" cy="259045"/>
    <xdr:sp macro="" textlink="">
      <xdr:nvSpPr>
        <xdr:cNvPr id="140" name="テキスト ボックス 139"/>
        <xdr:cNvSpPr txBox="1"/>
      </xdr:nvSpPr>
      <xdr:spPr>
        <a:xfrm>
          <a:off x="3497795" y="9673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160634</xdr:rowOff>
    </xdr:from>
    <xdr:to>
      <xdr:col>15</xdr:col>
      <xdr:colOff>101600</xdr:colOff>
      <xdr:row>58</xdr:row>
      <xdr:rowOff>90784</xdr:rowOff>
    </xdr:to>
    <xdr:sp macro="" textlink="">
      <xdr:nvSpPr>
        <xdr:cNvPr id="141" name="楕円 140"/>
        <xdr:cNvSpPr/>
      </xdr:nvSpPr>
      <xdr:spPr>
        <a:xfrm>
          <a:off x="2857500" y="993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107311</xdr:rowOff>
    </xdr:from>
    <xdr:ext cx="599010" cy="259045"/>
    <xdr:sp macro="" textlink="">
      <xdr:nvSpPr>
        <xdr:cNvPr id="142" name="テキスト ボックス 141"/>
        <xdr:cNvSpPr txBox="1"/>
      </xdr:nvSpPr>
      <xdr:spPr>
        <a:xfrm>
          <a:off x="2608795" y="970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147081</xdr:rowOff>
    </xdr:from>
    <xdr:to>
      <xdr:col>10</xdr:col>
      <xdr:colOff>165100</xdr:colOff>
      <xdr:row>58</xdr:row>
      <xdr:rowOff>77231</xdr:rowOff>
    </xdr:to>
    <xdr:sp macro="" textlink="">
      <xdr:nvSpPr>
        <xdr:cNvPr id="143" name="楕円 142"/>
        <xdr:cNvSpPr/>
      </xdr:nvSpPr>
      <xdr:spPr>
        <a:xfrm>
          <a:off x="1968500" y="991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93758</xdr:rowOff>
    </xdr:from>
    <xdr:ext cx="599010" cy="259045"/>
    <xdr:sp macro="" textlink="">
      <xdr:nvSpPr>
        <xdr:cNvPr id="144" name="テキスト ボックス 143"/>
        <xdr:cNvSpPr txBox="1"/>
      </xdr:nvSpPr>
      <xdr:spPr>
        <a:xfrm>
          <a:off x="1719795" y="9694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42160</xdr:rowOff>
    </xdr:from>
    <xdr:to>
      <xdr:col>6</xdr:col>
      <xdr:colOff>38100</xdr:colOff>
      <xdr:row>57</xdr:row>
      <xdr:rowOff>143760</xdr:rowOff>
    </xdr:to>
    <xdr:sp macro="" textlink="">
      <xdr:nvSpPr>
        <xdr:cNvPr id="145" name="楕円 144"/>
        <xdr:cNvSpPr/>
      </xdr:nvSpPr>
      <xdr:spPr>
        <a:xfrm>
          <a:off x="1079500" y="981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160287</xdr:rowOff>
    </xdr:from>
    <xdr:ext cx="599010" cy="259045"/>
    <xdr:sp macro="" textlink="">
      <xdr:nvSpPr>
        <xdr:cNvPr id="146" name="テキスト ボックス 145"/>
        <xdr:cNvSpPr txBox="1"/>
      </xdr:nvSpPr>
      <xdr:spPr>
        <a:xfrm>
          <a:off x="830795" y="9590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85903</xdr:rowOff>
    </xdr:from>
    <xdr:to>
      <xdr:col>24</xdr:col>
      <xdr:colOff>63500</xdr:colOff>
      <xdr:row>77</xdr:row>
      <xdr:rowOff>114185</xdr:rowOff>
    </xdr:to>
    <xdr:cxnSp macro="">
      <xdr:nvCxnSpPr>
        <xdr:cNvPr id="178" name="直線コネクタ 177"/>
        <xdr:cNvCxnSpPr/>
      </xdr:nvCxnSpPr>
      <xdr:spPr>
        <a:xfrm flipV="1">
          <a:off x="3797300" y="13287553"/>
          <a:ext cx="838200" cy="28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77981</xdr:rowOff>
    </xdr:from>
    <xdr:to>
      <xdr:col>19</xdr:col>
      <xdr:colOff>177800</xdr:colOff>
      <xdr:row>77</xdr:row>
      <xdr:rowOff>114185</xdr:rowOff>
    </xdr:to>
    <xdr:cxnSp macro="">
      <xdr:nvCxnSpPr>
        <xdr:cNvPr id="181" name="直線コネクタ 180"/>
        <xdr:cNvCxnSpPr/>
      </xdr:nvCxnSpPr>
      <xdr:spPr>
        <a:xfrm>
          <a:off x="2908300" y="13279631"/>
          <a:ext cx="889000" cy="3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77981</xdr:rowOff>
    </xdr:from>
    <xdr:to>
      <xdr:col>15</xdr:col>
      <xdr:colOff>50800</xdr:colOff>
      <xdr:row>77</xdr:row>
      <xdr:rowOff>102315</xdr:rowOff>
    </xdr:to>
    <xdr:cxnSp macro="">
      <xdr:nvCxnSpPr>
        <xdr:cNvPr id="184" name="直線コネクタ 183"/>
        <xdr:cNvCxnSpPr/>
      </xdr:nvCxnSpPr>
      <xdr:spPr>
        <a:xfrm flipV="1">
          <a:off x="2019300" y="13279631"/>
          <a:ext cx="889000" cy="24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131753</xdr:rowOff>
    </xdr:from>
    <xdr:ext cx="599010" cy="259045"/>
    <xdr:sp macro="" textlink="">
      <xdr:nvSpPr>
        <xdr:cNvPr id="186" name="テキスト ボックス 185"/>
        <xdr:cNvSpPr txBox="1"/>
      </xdr:nvSpPr>
      <xdr:spPr>
        <a:xfrm>
          <a:off x="2608795" y="133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102315</xdr:rowOff>
    </xdr:from>
    <xdr:to>
      <xdr:col>10</xdr:col>
      <xdr:colOff>114300</xdr:colOff>
      <xdr:row>78</xdr:row>
      <xdr:rowOff>17431</xdr:rowOff>
    </xdr:to>
    <xdr:cxnSp macro="">
      <xdr:nvCxnSpPr>
        <xdr:cNvPr id="187" name="直線コネクタ 186"/>
        <xdr:cNvCxnSpPr/>
      </xdr:nvCxnSpPr>
      <xdr:spPr>
        <a:xfrm flipV="1">
          <a:off x="1130300" y="13303965"/>
          <a:ext cx="889000" cy="8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47889</xdr:rowOff>
    </xdr:from>
    <xdr:ext cx="599010" cy="259045"/>
    <xdr:sp macro="" textlink="">
      <xdr:nvSpPr>
        <xdr:cNvPr id="191" name="テキスト ボックス 190"/>
        <xdr:cNvSpPr txBox="1"/>
      </xdr:nvSpPr>
      <xdr:spPr>
        <a:xfrm>
          <a:off x="830795" y="1307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35103</xdr:rowOff>
    </xdr:from>
    <xdr:to>
      <xdr:col>24</xdr:col>
      <xdr:colOff>114300</xdr:colOff>
      <xdr:row>77</xdr:row>
      <xdr:rowOff>136703</xdr:rowOff>
    </xdr:to>
    <xdr:sp macro="" textlink="">
      <xdr:nvSpPr>
        <xdr:cNvPr id="197" name="楕円 196"/>
        <xdr:cNvSpPr/>
      </xdr:nvSpPr>
      <xdr:spPr>
        <a:xfrm>
          <a:off x="4584700" y="1323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13530</xdr:rowOff>
    </xdr:from>
    <xdr:ext cx="599010" cy="259045"/>
    <xdr:sp macro="" textlink="">
      <xdr:nvSpPr>
        <xdr:cNvPr id="198" name="民生費該当値テキスト"/>
        <xdr:cNvSpPr txBox="1"/>
      </xdr:nvSpPr>
      <xdr:spPr>
        <a:xfrm>
          <a:off x="4686300" y="1321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63385</xdr:rowOff>
    </xdr:from>
    <xdr:to>
      <xdr:col>20</xdr:col>
      <xdr:colOff>38100</xdr:colOff>
      <xdr:row>77</xdr:row>
      <xdr:rowOff>164985</xdr:rowOff>
    </xdr:to>
    <xdr:sp macro="" textlink="">
      <xdr:nvSpPr>
        <xdr:cNvPr id="199" name="楕円 198"/>
        <xdr:cNvSpPr/>
      </xdr:nvSpPr>
      <xdr:spPr>
        <a:xfrm>
          <a:off x="3746500" y="1326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156112</xdr:rowOff>
    </xdr:from>
    <xdr:ext cx="599010" cy="259045"/>
    <xdr:sp macro="" textlink="">
      <xdr:nvSpPr>
        <xdr:cNvPr id="200" name="テキスト ボックス 199"/>
        <xdr:cNvSpPr txBox="1"/>
      </xdr:nvSpPr>
      <xdr:spPr>
        <a:xfrm>
          <a:off x="3497795" y="13357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27181</xdr:rowOff>
    </xdr:from>
    <xdr:to>
      <xdr:col>15</xdr:col>
      <xdr:colOff>101600</xdr:colOff>
      <xdr:row>77</xdr:row>
      <xdr:rowOff>128781</xdr:rowOff>
    </xdr:to>
    <xdr:sp macro="" textlink="">
      <xdr:nvSpPr>
        <xdr:cNvPr id="201" name="楕円 200"/>
        <xdr:cNvSpPr/>
      </xdr:nvSpPr>
      <xdr:spPr>
        <a:xfrm>
          <a:off x="2857500" y="1322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145308</xdr:rowOff>
    </xdr:from>
    <xdr:ext cx="599010" cy="259045"/>
    <xdr:sp macro="" textlink="">
      <xdr:nvSpPr>
        <xdr:cNvPr id="202" name="テキスト ボックス 201"/>
        <xdr:cNvSpPr txBox="1"/>
      </xdr:nvSpPr>
      <xdr:spPr>
        <a:xfrm>
          <a:off x="2608795" y="13004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51515</xdr:rowOff>
    </xdr:from>
    <xdr:to>
      <xdr:col>10</xdr:col>
      <xdr:colOff>165100</xdr:colOff>
      <xdr:row>77</xdr:row>
      <xdr:rowOff>153115</xdr:rowOff>
    </xdr:to>
    <xdr:sp macro="" textlink="">
      <xdr:nvSpPr>
        <xdr:cNvPr id="203" name="楕円 202"/>
        <xdr:cNvSpPr/>
      </xdr:nvSpPr>
      <xdr:spPr>
        <a:xfrm>
          <a:off x="1968500" y="1325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144242</xdr:rowOff>
    </xdr:from>
    <xdr:ext cx="599010" cy="259045"/>
    <xdr:sp macro="" textlink="">
      <xdr:nvSpPr>
        <xdr:cNvPr id="204" name="テキスト ボックス 203"/>
        <xdr:cNvSpPr txBox="1"/>
      </xdr:nvSpPr>
      <xdr:spPr>
        <a:xfrm>
          <a:off x="1719795" y="13345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138081</xdr:rowOff>
    </xdr:from>
    <xdr:to>
      <xdr:col>6</xdr:col>
      <xdr:colOff>38100</xdr:colOff>
      <xdr:row>78</xdr:row>
      <xdr:rowOff>68231</xdr:rowOff>
    </xdr:to>
    <xdr:sp macro="" textlink="">
      <xdr:nvSpPr>
        <xdr:cNvPr id="205" name="楕円 204"/>
        <xdr:cNvSpPr/>
      </xdr:nvSpPr>
      <xdr:spPr>
        <a:xfrm>
          <a:off x="1079500" y="1333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59358</xdr:rowOff>
    </xdr:from>
    <xdr:ext cx="599010" cy="259045"/>
    <xdr:sp macro="" textlink="">
      <xdr:nvSpPr>
        <xdr:cNvPr id="206" name="テキスト ボックス 205"/>
        <xdr:cNvSpPr txBox="1"/>
      </xdr:nvSpPr>
      <xdr:spPr>
        <a:xfrm>
          <a:off x="830795" y="13432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67748</xdr:rowOff>
    </xdr:from>
    <xdr:to>
      <xdr:col>24</xdr:col>
      <xdr:colOff>63500</xdr:colOff>
      <xdr:row>99</xdr:row>
      <xdr:rowOff>73552</xdr:rowOff>
    </xdr:to>
    <xdr:cxnSp macro="">
      <xdr:nvCxnSpPr>
        <xdr:cNvPr id="237" name="直線コネクタ 236"/>
        <xdr:cNvCxnSpPr/>
      </xdr:nvCxnSpPr>
      <xdr:spPr>
        <a:xfrm>
          <a:off x="3797300" y="17041298"/>
          <a:ext cx="838200" cy="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3771</xdr:rowOff>
    </xdr:from>
    <xdr:ext cx="534377" cy="259045"/>
    <xdr:sp macro="" textlink="">
      <xdr:nvSpPr>
        <xdr:cNvPr id="238" name="衛生費平均値テキスト"/>
        <xdr:cNvSpPr txBox="1"/>
      </xdr:nvSpPr>
      <xdr:spPr>
        <a:xfrm>
          <a:off x="4686300" y="1697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67748</xdr:rowOff>
    </xdr:from>
    <xdr:to>
      <xdr:col>19</xdr:col>
      <xdr:colOff>177800</xdr:colOff>
      <xdr:row>99</xdr:row>
      <xdr:rowOff>71087</xdr:rowOff>
    </xdr:to>
    <xdr:cxnSp macro="">
      <xdr:nvCxnSpPr>
        <xdr:cNvPr id="240" name="直線コネクタ 239"/>
        <xdr:cNvCxnSpPr/>
      </xdr:nvCxnSpPr>
      <xdr:spPr>
        <a:xfrm flipV="1">
          <a:off x="2908300" y="17041298"/>
          <a:ext cx="889000" cy="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118615</xdr:rowOff>
    </xdr:from>
    <xdr:ext cx="534377" cy="259045"/>
    <xdr:sp macro="" textlink="">
      <xdr:nvSpPr>
        <xdr:cNvPr id="242" name="テキスト ボックス 241"/>
        <xdr:cNvSpPr txBox="1"/>
      </xdr:nvSpPr>
      <xdr:spPr>
        <a:xfrm>
          <a:off x="3530111" y="1709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71087</xdr:rowOff>
    </xdr:from>
    <xdr:to>
      <xdr:col>15</xdr:col>
      <xdr:colOff>50800</xdr:colOff>
      <xdr:row>99</xdr:row>
      <xdr:rowOff>71899</xdr:rowOff>
    </xdr:to>
    <xdr:cxnSp macro="">
      <xdr:nvCxnSpPr>
        <xdr:cNvPr id="243" name="直線コネクタ 242"/>
        <xdr:cNvCxnSpPr/>
      </xdr:nvCxnSpPr>
      <xdr:spPr>
        <a:xfrm flipV="1">
          <a:off x="2019300" y="17044637"/>
          <a:ext cx="889000" cy="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71899</xdr:rowOff>
    </xdr:from>
    <xdr:to>
      <xdr:col>10</xdr:col>
      <xdr:colOff>114300</xdr:colOff>
      <xdr:row>99</xdr:row>
      <xdr:rowOff>76592</xdr:rowOff>
    </xdr:to>
    <xdr:cxnSp macro="">
      <xdr:nvCxnSpPr>
        <xdr:cNvPr id="246" name="直線コネクタ 245"/>
        <xdr:cNvCxnSpPr/>
      </xdr:nvCxnSpPr>
      <xdr:spPr>
        <a:xfrm flipV="1">
          <a:off x="1130300" y="17045449"/>
          <a:ext cx="889000" cy="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119722</xdr:rowOff>
    </xdr:from>
    <xdr:ext cx="534377" cy="259045"/>
    <xdr:sp macro="" textlink="">
      <xdr:nvSpPr>
        <xdr:cNvPr id="248" name="テキスト ボックス 247"/>
        <xdr:cNvSpPr txBox="1"/>
      </xdr:nvSpPr>
      <xdr:spPr>
        <a:xfrm>
          <a:off x="1752111" y="1709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122189</xdr:rowOff>
    </xdr:from>
    <xdr:ext cx="534377" cy="259045"/>
    <xdr:sp macro="" textlink="">
      <xdr:nvSpPr>
        <xdr:cNvPr id="250" name="テキスト ボックス 249"/>
        <xdr:cNvSpPr txBox="1"/>
      </xdr:nvSpPr>
      <xdr:spPr>
        <a:xfrm>
          <a:off x="863111" y="1709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22752</xdr:rowOff>
    </xdr:from>
    <xdr:to>
      <xdr:col>24</xdr:col>
      <xdr:colOff>114300</xdr:colOff>
      <xdr:row>99</xdr:row>
      <xdr:rowOff>124352</xdr:rowOff>
    </xdr:to>
    <xdr:sp macro="" textlink="">
      <xdr:nvSpPr>
        <xdr:cNvPr id="256" name="楕円 255"/>
        <xdr:cNvSpPr/>
      </xdr:nvSpPr>
      <xdr:spPr>
        <a:xfrm>
          <a:off x="4584700" y="1699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153579</xdr:rowOff>
    </xdr:from>
    <xdr:ext cx="534377" cy="259045"/>
    <xdr:sp macro="" textlink="">
      <xdr:nvSpPr>
        <xdr:cNvPr id="257" name="衛生費該当値テキスト"/>
        <xdr:cNvSpPr txBox="1"/>
      </xdr:nvSpPr>
      <xdr:spPr>
        <a:xfrm>
          <a:off x="4686300" y="1678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16948</xdr:rowOff>
    </xdr:from>
    <xdr:to>
      <xdr:col>20</xdr:col>
      <xdr:colOff>38100</xdr:colOff>
      <xdr:row>99</xdr:row>
      <xdr:rowOff>118548</xdr:rowOff>
    </xdr:to>
    <xdr:sp macro="" textlink="">
      <xdr:nvSpPr>
        <xdr:cNvPr id="258" name="楕円 257"/>
        <xdr:cNvSpPr/>
      </xdr:nvSpPr>
      <xdr:spPr>
        <a:xfrm>
          <a:off x="3746500" y="1699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135075</xdr:rowOff>
    </xdr:from>
    <xdr:ext cx="534377" cy="259045"/>
    <xdr:sp macro="" textlink="">
      <xdr:nvSpPr>
        <xdr:cNvPr id="259" name="テキスト ボックス 258"/>
        <xdr:cNvSpPr txBox="1"/>
      </xdr:nvSpPr>
      <xdr:spPr>
        <a:xfrm>
          <a:off x="3530111" y="1676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20287</xdr:rowOff>
    </xdr:from>
    <xdr:to>
      <xdr:col>15</xdr:col>
      <xdr:colOff>101600</xdr:colOff>
      <xdr:row>99</xdr:row>
      <xdr:rowOff>121887</xdr:rowOff>
    </xdr:to>
    <xdr:sp macro="" textlink="">
      <xdr:nvSpPr>
        <xdr:cNvPr id="260" name="楕円 259"/>
        <xdr:cNvSpPr/>
      </xdr:nvSpPr>
      <xdr:spPr>
        <a:xfrm>
          <a:off x="2857500" y="1699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138414</xdr:rowOff>
    </xdr:from>
    <xdr:ext cx="534377" cy="259045"/>
    <xdr:sp macro="" textlink="">
      <xdr:nvSpPr>
        <xdr:cNvPr id="261" name="テキスト ボックス 260"/>
        <xdr:cNvSpPr txBox="1"/>
      </xdr:nvSpPr>
      <xdr:spPr>
        <a:xfrm>
          <a:off x="2641111" y="16769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21099</xdr:rowOff>
    </xdr:from>
    <xdr:to>
      <xdr:col>10</xdr:col>
      <xdr:colOff>165100</xdr:colOff>
      <xdr:row>99</xdr:row>
      <xdr:rowOff>122699</xdr:rowOff>
    </xdr:to>
    <xdr:sp macro="" textlink="">
      <xdr:nvSpPr>
        <xdr:cNvPr id="262" name="楕円 261"/>
        <xdr:cNvSpPr/>
      </xdr:nvSpPr>
      <xdr:spPr>
        <a:xfrm>
          <a:off x="1968500" y="1699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139226</xdr:rowOff>
    </xdr:from>
    <xdr:ext cx="534377" cy="259045"/>
    <xdr:sp macro="" textlink="">
      <xdr:nvSpPr>
        <xdr:cNvPr id="263" name="テキスト ボックス 262"/>
        <xdr:cNvSpPr txBox="1"/>
      </xdr:nvSpPr>
      <xdr:spPr>
        <a:xfrm>
          <a:off x="1752111" y="1676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25792</xdr:rowOff>
    </xdr:from>
    <xdr:to>
      <xdr:col>6</xdr:col>
      <xdr:colOff>38100</xdr:colOff>
      <xdr:row>99</xdr:row>
      <xdr:rowOff>127392</xdr:rowOff>
    </xdr:to>
    <xdr:sp macro="" textlink="">
      <xdr:nvSpPr>
        <xdr:cNvPr id="264" name="楕円 263"/>
        <xdr:cNvSpPr/>
      </xdr:nvSpPr>
      <xdr:spPr>
        <a:xfrm>
          <a:off x="1079500" y="1699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143919</xdr:rowOff>
    </xdr:from>
    <xdr:ext cx="534377" cy="259045"/>
    <xdr:sp macro="" textlink="">
      <xdr:nvSpPr>
        <xdr:cNvPr id="265" name="テキスト ボックス 264"/>
        <xdr:cNvSpPr txBox="1"/>
      </xdr:nvSpPr>
      <xdr:spPr>
        <a:xfrm>
          <a:off x="863111" y="16774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907</xdr:rowOff>
    </xdr:from>
    <xdr:to>
      <xdr:col>55</xdr:col>
      <xdr:colOff>0</xdr:colOff>
      <xdr:row>36</xdr:row>
      <xdr:rowOff>11357</xdr:rowOff>
    </xdr:to>
    <xdr:cxnSp macro="">
      <xdr:nvCxnSpPr>
        <xdr:cNvPr id="296" name="直線コネクタ 295"/>
        <xdr:cNvCxnSpPr/>
      </xdr:nvCxnSpPr>
      <xdr:spPr>
        <a:xfrm flipV="1">
          <a:off x="9639300" y="6173107"/>
          <a:ext cx="838200" cy="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82676</xdr:rowOff>
    </xdr:from>
    <xdr:ext cx="378565" cy="259045"/>
    <xdr:sp macro="" textlink="">
      <xdr:nvSpPr>
        <xdr:cNvPr id="297" name="労働費平均値テキスト"/>
        <xdr:cNvSpPr txBox="1"/>
      </xdr:nvSpPr>
      <xdr:spPr>
        <a:xfrm>
          <a:off x="10528300" y="6426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170071</xdr:rowOff>
    </xdr:from>
    <xdr:to>
      <xdr:col>50</xdr:col>
      <xdr:colOff>114300</xdr:colOff>
      <xdr:row>36</xdr:row>
      <xdr:rowOff>11357</xdr:rowOff>
    </xdr:to>
    <xdr:cxnSp macro="">
      <xdr:nvCxnSpPr>
        <xdr:cNvPr id="299" name="直線コネクタ 298"/>
        <xdr:cNvCxnSpPr/>
      </xdr:nvCxnSpPr>
      <xdr:spPr>
        <a:xfrm>
          <a:off x="8750300" y="5999371"/>
          <a:ext cx="889000" cy="184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53284</xdr:rowOff>
    </xdr:from>
    <xdr:ext cx="378565" cy="259045"/>
    <xdr:sp macro="" textlink="">
      <xdr:nvSpPr>
        <xdr:cNvPr id="301" name="テキスト ボックス 300"/>
        <xdr:cNvSpPr txBox="1"/>
      </xdr:nvSpPr>
      <xdr:spPr>
        <a:xfrm>
          <a:off x="9450017" y="6568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170071</xdr:rowOff>
    </xdr:from>
    <xdr:to>
      <xdr:col>45</xdr:col>
      <xdr:colOff>177800</xdr:colOff>
      <xdr:row>35</xdr:row>
      <xdr:rowOff>50546</xdr:rowOff>
    </xdr:to>
    <xdr:cxnSp macro="">
      <xdr:nvCxnSpPr>
        <xdr:cNvPr id="302" name="直線コネクタ 301"/>
        <xdr:cNvCxnSpPr/>
      </xdr:nvCxnSpPr>
      <xdr:spPr>
        <a:xfrm flipV="1">
          <a:off x="7861300" y="5999371"/>
          <a:ext cx="889000" cy="5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40548</xdr:rowOff>
    </xdr:from>
    <xdr:ext cx="378565" cy="259045"/>
    <xdr:sp macro="" textlink="">
      <xdr:nvSpPr>
        <xdr:cNvPr id="304" name="テキスト ボックス 303"/>
        <xdr:cNvSpPr txBox="1"/>
      </xdr:nvSpPr>
      <xdr:spPr>
        <a:xfrm>
          <a:off x="8561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50546</xdr:rowOff>
    </xdr:from>
    <xdr:to>
      <xdr:col>41</xdr:col>
      <xdr:colOff>50800</xdr:colOff>
      <xdr:row>35</xdr:row>
      <xdr:rowOff>125331</xdr:rowOff>
    </xdr:to>
    <xdr:cxnSp macro="">
      <xdr:nvCxnSpPr>
        <xdr:cNvPr id="305" name="直線コネクタ 304"/>
        <xdr:cNvCxnSpPr/>
      </xdr:nvCxnSpPr>
      <xdr:spPr>
        <a:xfrm flipV="1">
          <a:off x="6972300" y="6051296"/>
          <a:ext cx="889000" cy="74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54264</xdr:rowOff>
    </xdr:from>
    <xdr:ext cx="378565" cy="259045"/>
    <xdr:sp macro="" textlink="">
      <xdr:nvSpPr>
        <xdr:cNvPr id="307" name="テキスト ボックス 306"/>
        <xdr:cNvSpPr txBox="1"/>
      </xdr:nvSpPr>
      <xdr:spPr>
        <a:xfrm>
          <a:off x="7672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79410</xdr:rowOff>
    </xdr:from>
    <xdr:ext cx="378565" cy="259045"/>
    <xdr:sp macro="" textlink="">
      <xdr:nvSpPr>
        <xdr:cNvPr id="309" name="テキスト ボックス 308"/>
        <xdr:cNvSpPr txBox="1"/>
      </xdr:nvSpPr>
      <xdr:spPr>
        <a:xfrm>
          <a:off x="6783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121557</xdr:rowOff>
    </xdr:from>
    <xdr:to>
      <xdr:col>55</xdr:col>
      <xdr:colOff>50800</xdr:colOff>
      <xdr:row>36</xdr:row>
      <xdr:rowOff>51707</xdr:rowOff>
    </xdr:to>
    <xdr:sp macro="" textlink="">
      <xdr:nvSpPr>
        <xdr:cNvPr id="315" name="楕円 314"/>
        <xdr:cNvSpPr/>
      </xdr:nvSpPr>
      <xdr:spPr>
        <a:xfrm>
          <a:off x="10426700" y="612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144434</xdr:rowOff>
    </xdr:from>
    <xdr:ext cx="469744" cy="259045"/>
    <xdr:sp macro="" textlink="">
      <xdr:nvSpPr>
        <xdr:cNvPr id="316" name="労働費該当値テキスト"/>
        <xdr:cNvSpPr txBox="1"/>
      </xdr:nvSpPr>
      <xdr:spPr>
        <a:xfrm>
          <a:off x="10528300" y="597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132007</xdr:rowOff>
    </xdr:from>
    <xdr:to>
      <xdr:col>50</xdr:col>
      <xdr:colOff>165100</xdr:colOff>
      <xdr:row>36</xdr:row>
      <xdr:rowOff>62157</xdr:rowOff>
    </xdr:to>
    <xdr:sp macro="" textlink="">
      <xdr:nvSpPr>
        <xdr:cNvPr id="317" name="楕円 316"/>
        <xdr:cNvSpPr/>
      </xdr:nvSpPr>
      <xdr:spPr>
        <a:xfrm>
          <a:off x="9588500" y="613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78684</xdr:rowOff>
    </xdr:from>
    <xdr:ext cx="469744" cy="259045"/>
    <xdr:sp macro="" textlink="">
      <xdr:nvSpPr>
        <xdr:cNvPr id="318" name="テキスト ボックス 317"/>
        <xdr:cNvSpPr txBox="1"/>
      </xdr:nvSpPr>
      <xdr:spPr>
        <a:xfrm>
          <a:off x="9404428" y="590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119271</xdr:rowOff>
    </xdr:from>
    <xdr:to>
      <xdr:col>46</xdr:col>
      <xdr:colOff>38100</xdr:colOff>
      <xdr:row>35</xdr:row>
      <xdr:rowOff>49421</xdr:rowOff>
    </xdr:to>
    <xdr:sp macro="" textlink="">
      <xdr:nvSpPr>
        <xdr:cNvPr id="319" name="楕円 318"/>
        <xdr:cNvSpPr/>
      </xdr:nvSpPr>
      <xdr:spPr>
        <a:xfrm>
          <a:off x="8699500" y="594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65948</xdr:rowOff>
    </xdr:from>
    <xdr:ext cx="469744" cy="259045"/>
    <xdr:sp macro="" textlink="">
      <xdr:nvSpPr>
        <xdr:cNvPr id="320" name="テキスト ボックス 319"/>
        <xdr:cNvSpPr txBox="1"/>
      </xdr:nvSpPr>
      <xdr:spPr>
        <a:xfrm>
          <a:off x="8515428" y="572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171196</xdr:rowOff>
    </xdr:from>
    <xdr:to>
      <xdr:col>41</xdr:col>
      <xdr:colOff>101600</xdr:colOff>
      <xdr:row>35</xdr:row>
      <xdr:rowOff>101346</xdr:rowOff>
    </xdr:to>
    <xdr:sp macro="" textlink="">
      <xdr:nvSpPr>
        <xdr:cNvPr id="321" name="楕円 320"/>
        <xdr:cNvSpPr/>
      </xdr:nvSpPr>
      <xdr:spPr>
        <a:xfrm>
          <a:off x="7810500" y="600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117873</xdr:rowOff>
    </xdr:from>
    <xdr:ext cx="469744" cy="259045"/>
    <xdr:sp macro="" textlink="">
      <xdr:nvSpPr>
        <xdr:cNvPr id="322" name="テキスト ボックス 321"/>
        <xdr:cNvSpPr txBox="1"/>
      </xdr:nvSpPr>
      <xdr:spPr>
        <a:xfrm>
          <a:off x="7626428" y="577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74531</xdr:rowOff>
    </xdr:from>
    <xdr:to>
      <xdr:col>36</xdr:col>
      <xdr:colOff>165100</xdr:colOff>
      <xdr:row>36</xdr:row>
      <xdr:rowOff>4681</xdr:rowOff>
    </xdr:to>
    <xdr:sp macro="" textlink="">
      <xdr:nvSpPr>
        <xdr:cNvPr id="323" name="楕円 322"/>
        <xdr:cNvSpPr/>
      </xdr:nvSpPr>
      <xdr:spPr>
        <a:xfrm>
          <a:off x="6921500" y="607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21208</xdr:rowOff>
    </xdr:from>
    <xdr:ext cx="469744" cy="259045"/>
    <xdr:sp macro="" textlink="">
      <xdr:nvSpPr>
        <xdr:cNvPr id="324" name="テキスト ボックス 323"/>
        <xdr:cNvSpPr txBox="1"/>
      </xdr:nvSpPr>
      <xdr:spPr>
        <a:xfrm>
          <a:off x="6737428" y="585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68834</xdr:rowOff>
    </xdr:from>
    <xdr:to>
      <xdr:col>55</xdr:col>
      <xdr:colOff>0</xdr:colOff>
      <xdr:row>55</xdr:row>
      <xdr:rowOff>114643</xdr:rowOff>
    </xdr:to>
    <xdr:cxnSp macro="">
      <xdr:nvCxnSpPr>
        <xdr:cNvPr id="353" name="直線コネクタ 352"/>
        <xdr:cNvCxnSpPr/>
      </xdr:nvCxnSpPr>
      <xdr:spPr>
        <a:xfrm flipV="1">
          <a:off x="9639300" y="9498584"/>
          <a:ext cx="838200" cy="4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114643</xdr:rowOff>
    </xdr:from>
    <xdr:to>
      <xdr:col>50</xdr:col>
      <xdr:colOff>114300</xdr:colOff>
      <xdr:row>55</xdr:row>
      <xdr:rowOff>167831</xdr:rowOff>
    </xdr:to>
    <xdr:cxnSp macro="">
      <xdr:nvCxnSpPr>
        <xdr:cNvPr id="356" name="直線コネクタ 355"/>
        <xdr:cNvCxnSpPr/>
      </xdr:nvCxnSpPr>
      <xdr:spPr>
        <a:xfrm flipV="1">
          <a:off x="8750300" y="9544393"/>
          <a:ext cx="889000" cy="53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167831</xdr:rowOff>
    </xdr:from>
    <xdr:to>
      <xdr:col>45</xdr:col>
      <xdr:colOff>177800</xdr:colOff>
      <xdr:row>56</xdr:row>
      <xdr:rowOff>71793</xdr:rowOff>
    </xdr:to>
    <xdr:cxnSp macro="">
      <xdr:nvCxnSpPr>
        <xdr:cNvPr id="359" name="直線コネクタ 358"/>
        <xdr:cNvCxnSpPr/>
      </xdr:nvCxnSpPr>
      <xdr:spPr>
        <a:xfrm flipV="1">
          <a:off x="7861300" y="9597581"/>
          <a:ext cx="889000" cy="7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71793</xdr:rowOff>
    </xdr:from>
    <xdr:to>
      <xdr:col>41</xdr:col>
      <xdr:colOff>50800</xdr:colOff>
      <xdr:row>56</xdr:row>
      <xdr:rowOff>93320</xdr:rowOff>
    </xdr:to>
    <xdr:cxnSp macro="">
      <xdr:nvCxnSpPr>
        <xdr:cNvPr id="362" name="直線コネクタ 361"/>
        <xdr:cNvCxnSpPr/>
      </xdr:nvCxnSpPr>
      <xdr:spPr>
        <a:xfrm flipV="1">
          <a:off x="6972300" y="9672993"/>
          <a:ext cx="889000" cy="2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4" name="テキスト ボックス 363"/>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139844</xdr:rowOff>
    </xdr:from>
    <xdr:ext cx="534377" cy="259045"/>
    <xdr:sp macro="" textlink="">
      <xdr:nvSpPr>
        <xdr:cNvPr id="366" name="テキスト ボックス 365"/>
        <xdr:cNvSpPr txBox="1"/>
      </xdr:nvSpPr>
      <xdr:spPr>
        <a:xfrm>
          <a:off x="6705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18034</xdr:rowOff>
    </xdr:from>
    <xdr:to>
      <xdr:col>55</xdr:col>
      <xdr:colOff>50800</xdr:colOff>
      <xdr:row>55</xdr:row>
      <xdr:rowOff>119634</xdr:rowOff>
    </xdr:to>
    <xdr:sp macro="" textlink="">
      <xdr:nvSpPr>
        <xdr:cNvPr id="372" name="楕円 371"/>
        <xdr:cNvSpPr/>
      </xdr:nvSpPr>
      <xdr:spPr>
        <a:xfrm>
          <a:off x="10426700" y="944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40911</xdr:rowOff>
    </xdr:from>
    <xdr:ext cx="534377" cy="259045"/>
    <xdr:sp macro="" textlink="">
      <xdr:nvSpPr>
        <xdr:cNvPr id="373" name="農林水産業費該当値テキスト"/>
        <xdr:cNvSpPr txBox="1"/>
      </xdr:nvSpPr>
      <xdr:spPr>
        <a:xfrm>
          <a:off x="10528300" y="929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63843</xdr:rowOff>
    </xdr:from>
    <xdr:to>
      <xdr:col>50</xdr:col>
      <xdr:colOff>165100</xdr:colOff>
      <xdr:row>55</xdr:row>
      <xdr:rowOff>165443</xdr:rowOff>
    </xdr:to>
    <xdr:sp macro="" textlink="">
      <xdr:nvSpPr>
        <xdr:cNvPr id="374" name="楕円 373"/>
        <xdr:cNvSpPr/>
      </xdr:nvSpPr>
      <xdr:spPr>
        <a:xfrm>
          <a:off x="9588500" y="949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10520</xdr:rowOff>
    </xdr:from>
    <xdr:ext cx="534377" cy="259045"/>
    <xdr:sp macro="" textlink="">
      <xdr:nvSpPr>
        <xdr:cNvPr id="375" name="テキスト ボックス 374"/>
        <xdr:cNvSpPr txBox="1"/>
      </xdr:nvSpPr>
      <xdr:spPr>
        <a:xfrm>
          <a:off x="9372111" y="9268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117031</xdr:rowOff>
    </xdr:from>
    <xdr:to>
      <xdr:col>46</xdr:col>
      <xdr:colOff>38100</xdr:colOff>
      <xdr:row>56</xdr:row>
      <xdr:rowOff>47181</xdr:rowOff>
    </xdr:to>
    <xdr:sp macro="" textlink="">
      <xdr:nvSpPr>
        <xdr:cNvPr id="376" name="楕円 375"/>
        <xdr:cNvSpPr/>
      </xdr:nvSpPr>
      <xdr:spPr>
        <a:xfrm>
          <a:off x="8699500" y="9546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63708</xdr:rowOff>
    </xdr:from>
    <xdr:ext cx="534377" cy="259045"/>
    <xdr:sp macro="" textlink="">
      <xdr:nvSpPr>
        <xdr:cNvPr id="377" name="テキスト ボックス 376"/>
        <xdr:cNvSpPr txBox="1"/>
      </xdr:nvSpPr>
      <xdr:spPr>
        <a:xfrm>
          <a:off x="8483111" y="9322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20993</xdr:rowOff>
    </xdr:from>
    <xdr:to>
      <xdr:col>41</xdr:col>
      <xdr:colOff>101600</xdr:colOff>
      <xdr:row>56</xdr:row>
      <xdr:rowOff>122593</xdr:rowOff>
    </xdr:to>
    <xdr:sp macro="" textlink="">
      <xdr:nvSpPr>
        <xdr:cNvPr id="378" name="楕円 377"/>
        <xdr:cNvSpPr/>
      </xdr:nvSpPr>
      <xdr:spPr>
        <a:xfrm>
          <a:off x="7810500" y="96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113720</xdr:rowOff>
    </xdr:from>
    <xdr:ext cx="534377" cy="259045"/>
    <xdr:sp macro="" textlink="">
      <xdr:nvSpPr>
        <xdr:cNvPr id="379" name="テキスト ボックス 378"/>
        <xdr:cNvSpPr txBox="1"/>
      </xdr:nvSpPr>
      <xdr:spPr>
        <a:xfrm>
          <a:off x="7594111" y="971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42520</xdr:rowOff>
    </xdr:from>
    <xdr:to>
      <xdr:col>36</xdr:col>
      <xdr:colOff>165100</xdr:colOff>
      <xdr:row>56</xdr:row>
      <xdr:rowOff>144120</xdr:rowOff>
    </xdr:to>
    <xdr:sp macro="" textlink="">
      <xdr:nvSpPr>
        <xdr:cNvPr id="380" name="楕円 379"/>
        <xdr:cNvSpPr/>
      </xdr:nvSpPr>
      <xdr:spPr>
        <a:xfrm>
          <a:off x="6921500" y="964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135247</xdr:rowOff>
    </xdr:from>
    <xdr:ext cx="534377" cy="259045"/>
    <xdr:sp macro="" textlink="">
      <xdr:nvSpPr>
        <xdr:cNvPr id="381" name="テキスト ボックス 380"/>
        <xdr:cNvSpPr txBox="1"/>
      </xdr:nvSpPr>
      <xdr:spPr>
        <a:xfrm>
          <a:off x="6705111" y="973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10399</xdr:rowOff>
    </xdr:from>
    <xdr:to>
      <xdr:col>55</xdr:col>
      <xdr:colOff>0</xdr:colOff>
      <xdr:row>78</xdr:row>
      <xdr:rowOff>17810</xdr:rowOff>
    </xdr:to>
    <xdr:cxnSp macro="">
      <xdr:nvCxnSpPr>
        <xdr:cNvPr id="408" name="直線コネクタ 407"/>
        <xdr:cNvCxnSpPr/>
      </xdr:nvCxnSpPr>
      <xdr:spPr>
        <a:xfrm>
          <a:off x="9639300" y="13383499"/>
          <a:ext cx="838200" cy="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10399</xdr:rowOff>
    </xdr:from>
    <xdr:to>
      <xdr:col>50</xdr:col>
      <xdr:colOff>114300</xdr:colOff>
      <xdr:row>78</xdr:row>
      <xdr:rowOff>34133</xdr:rowOff>
    </xdr:to>
    <xdr:cxnSp macro="">
      <xdr:nvCxnSpPr>
        <xdr:cNvPr id="411" name="直線コネクタ 410"/>
        <xdr:cNvCxnSpPr/>
      </xdr:nvCxnSpPr>
      <xdr:spPr>
        <a:xfrm flipV="1">
          <a:off x="8750300" y="13383499"/>
          <a:ext cx="889000" cy="2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80237</xdr:rowOff>
    </xdr:from>
    <xdr:to>
      <xdr:col>45</xdr:col>
      <xdr:colOff>177800</xdr:colOff>
      <xdr:row>78</xdr:row>
      <xdr:rowOff>34133</xdr:rowOff>
    </xdr:to>
    <xdr:cxnSp macro="">
      <xdr:nvCxnSpPr>
        <xdr:cNvPr id="414" name="直線コネクタ 413"/>
        <xdr:cNvCxnSpPr/>
      </xdr:nvCxnSpPr>
      <xdr:spPr>
        <a:xfrm>
          <a:off x="7861300" y="13281887"/>
          <a:ext cx="889000" cy="125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80237</xdr:rowOff>
    </xdr:from>
    <xdr:to>
      <xdr:col>41</xdr:col>
      <xdr:colOff>50800</xdr:colOff>
      <xdr:row>77</xdr:row>
      <xdr:rowOff>136308</xdr:rowOff>
    </xdr:to>
    <xdr:cxnSp macro="">
      <xdr:nvCxnSpPr>
        <xdr:cNvPr id="417" name="直線コネクタ 416"/>
        <xdr:cNvCxnSpPr/>
      </xdr:nvCxnSpPr>
      <xdr:spPr>
        <a:xfrm flipV="1">
          <a:off x="6972300" y="13281887"/>
          <a:ext cx="889000" cy="5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40453</xdr:rowOff>
    </xdr:from>
    <xdr:ext cx="534377" cy="259045"/>
    <xdr:sp macro="" textlink="">
      <xdr:nvSpPr>
        <xdr:cNvPr id="419" name="テキスト ボックス 418"/>
        <xdr:cNvSpPr txBox="1"/>
      </xdr:nvSpPr>
      <xdr:spPr>
        <a:xfrm>
          <a:off x="7594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33293</xdr:rowOff>
    </xdr:from>
    <xdr:ext cx="534377" cy="259045"/>
    <xdr:sp macro="" textlink="">
      <xdr:nvSpPr>
        <xdr:cNvPr id="421" name="テキスト ボックス 420"/>
        <xdr:cNvSpPr txBox="1"/>
      </xdr:nvSpPr>
      <xdr:spPr>
        <a:xfrm>
          <a:off x="6705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138460</xdr:rowOff>
    </xdr:from>
    <xdr:to>
      <xdr:col>55</xdr:col>
      <xdr:colOff>50800</xdr:colOff>
      <xdr:row>78</xdr:row>
      <xdr:rowOff>68610</xdr:rowOff>
    </xdr:to>
    <xdr:sp macro="" textlink="">
      <xdr:nvSpPr>
        <xdr:cNvPr id="427" name="楕円 426"/>
        <xdr:cNvSpPr/>
      </xdr:nvSpPr>
      <xdr:spPr>
        <a:xfrm>
          <a:off x="10426700" y="1334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97837</xdr:rowOff>
    </xdr:from>
    <xdr:ext cx="534377" cy="259045"/>
    <xdr:sp macro="" textlink="">
      <xdr:nvSpPr>
        <xdr:cNvPr id="428" name="商工費該当値テキスト"/>
        <xdr:cNvSpPr txBox="1"/>
      </xdr:nvSpPr>
      <xdr:spPr>
        <a:xfrm>
          <a:off x="10528300" y="1312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131049</xdr:rowOff>
    </xdr:from>
    <xdr:to>
      <xdr:col>50</xdr:col>
      <xdr:colOff>165100</xdr:colOff>
      <xdr:row>78</xdr:row>
      <xdr:rowOff>61199</xdr:rowOff>
    </xdr:to>
    <xdr:sp macro="" textlink="">
      <xdr:nvSpPr>
        <xdr:cNvPr id="429" name="楕円 428"/>
        <xdr:cNvSpPr/>
      </xdr:nvSpPr>
      <xdr:spPr>
        <a:xfrm>
          <a:off x="9588500" y="1333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77726</xdr:rowOff>
    </xdr:from>
    <xdr:ext cx="534377" cy="259045"/>
    <xdr:sp macro="" textlink="">
      <xdr:nvSpPr>
        <xdr:cNvPr id="430" name="テキスト ボックス 429"/>
        <xdr:cNvSpPr txBox="1"/>
      </xdr:nvSpPr>
      <xdr:spPr>
        <a:xfrm>
          <a:off x="9372111" y="13107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154783</xdr:rowOff>
    </xdr:from>
    <xdr:to>
      <xdr:col>46</xdr:col>
      <xdr:colOff>38100</xdr:colOff>
      <xdr:row>78</xdr:row>
      <xdr:rowOff>84933</xdr:rowOff>
    </xdr:to>
    <xdr:sp macro="" textlink="">
      <xdr:nvSpPr>
        <xdr:cNvPr id="431" name="楕円 430"/>
        <xdr:cNvSpPr/>
      </xdr:nvSpPr>
      <xdr:spPr>
        <a:xfrm>
          <a:off x="8699500" y="1335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76060</xdr:rowOff>
    </xdr:from>
    <xdr:ext cx="534377" cy="259045"/>
    <xdr:sp macro="" textlink="">
      <xdr:nvSpPr>
        <xdr:cNvPr id="432" name="テキスト ボックス 431"/>
        <xdr:cNvSpPr txBox="1"/>
      </xdr:nvSpPr>
      <xdr:spPr>
        <a:xfrm>
          <a:off x="8483111" y="13449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29437</xdr:rowOff>
    </xdr:from>
    <xdr:to>
      <xdr:col>41</xdr:col>
      <xdr:colOff>101600</xdr:colOff>
      <xdr:row>77</xdr:row>
      <xdr:rowOff>131037</xdr:rowOff>
    </xdr:to>
    <xdr:sp macro="" textlink="">
      <xdr:nvSpPr>
        <xdr:cNvPr id="433" name="楕円 432"/>
        <xdr:cNvSpPr/>
      </xdr:nvSpPr>
      <xdr:spPr>
        <a:xfrm>
          <a:off x="7810500" y="1323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147564</xdr:rowOff>
    </xdr:from>
    <xdr:ext cx="534377" cy="259045"/>
    <xdr:sp macro="" textlink="">
      <xdr:nvSpPr>
        <xdr:cNvPr id="434" name="テキスト ボックス 433"/>
        <xdr:cNvSpPr txBox="1"/>
      </xdr:nvSpPr>
      <xdr:spPr>
        <a:xfrm>
          <a:off x="7594111" y="1300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85508</xdr:rowOff>
    </xdr:from>
    <xdr:to>
      <xdr:col>36</xdr:col>
      <xdr:colOff>165100</xdr:colOff>
      <xdr:row>78</xdr:row>
      <xdr:rowOff>15658</xdr:rowOff>
    </xdr:to>
    <xdr:sp macro="" textlink="">
      <xdr:nvSpPr>
        <xdr:cNvPr id="435" name="楕円 434"/>
        <xdr:cNvSpPr/>
      </xdr:nvSpPr>
      <xdr:spPr>
        <a:xfrm>
          <a:off x="6921500" y="1328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32185</xdr:rowOff>
    </xdr:from>
    <xdr:ext cx="534377" cy="259045"/>
    <xdr:sp macro="" textlink="">
      <xdr:nvSpPr>
        <xdr:cNvPr id="436" name="テキスト ボックス 435"/>
        <xdr:cNvSpPr txBox="1"/>
      </xdr:nvSpPr>
      <xdr:spPr>
        <a:xfrm>
          <a:off x="6705111" y="1306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84547</xdr:rowOff>
    </xdr:from>
    <xdr:to>
      <xdr:col>55</xdr:col>
      <xdr:colOff>0</xdr:colOff>
      <xdr:row>92</xdr:row>
      <xdr:rowOff>86154</xdr:rowOff>
    </xdr:to>
    <xdr:cxnSp macro="">
      <xdr:nvCxnSpPr>
        <xdr:cNvPr id="465" name="直線コネクタ 464"/>
        <xdr:cNvCxnSpPr/>
      </xdr:nvCxnSpPr>
      <xdr:spPr>
        <a:xfrm flipV="1">
          <a:off x="9639300" y="15857947"/>
          <a:ext cx="838200" cy="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142246</xdr:rowOff>
    </xdr:from>
    <xdr:ext cx="534377" cy="259045"/>
    <xdr:sp macro="" textlink="">
      <xdr:nvSpPr>
        <xdr:cNvPr id="466" name="土木費平均値テキスト"/>
        <xdr:cNvSpPr txBox="1"/>
      </xdr:nvSpPr>
      <xdr:spPr>
        <a:xfrm>
          <a:off x="10528300" y="16429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86154</xdr:rowOff>
    </xdr:from>
    <xdr:to>
      <xdr:col>50</xdr:col>
      <xdr:colOff>114300</xdr:colOff>
      <xdr:row>93</xdr:row>
      <xdr:rowOff>114599</xdr:rowOff>
    </xdr:to>
    <xdr:cxnSp macro="">
      <xdr:nvCxnSpPr>
        <xdr:cNvPr id="468" name="直線コネクタ 467"/>
        <xdr:cNvCxnSpPr/>
      </xdr:nvCxnSpPr>
      <xdr:spPr>
        <a:xfrm flipV="1">
          <a:off x="8750300" y="15859554"/>
          <a:ext cx="889000" cy="19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115409</xdr:rowOff>
    </xdr:from>
    <xdr:ext cx="534377" cy="259045"/>
    <xdr:sp macro="" textlink="">
      <xdr:nvSpPr>
        <xdr:cNvPr id="470" name="テキスト ボックス 469"/>
        <xdr:cNvSpPr txBox="1"/>
      </xdr:nvSpPr>
      <xdr:spPr>
        <a:xfrm>
          <a:off x="9372111" y="165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114599</xdr:rowOff>
    </xdr:from>
    <xdr:to>
      <xdr:col>45</xdr:col>
      <xdr:colOff>177800</xdr:colOff>
      <xdr:row>94</xdr:row>
      <xdr:rowOff>146321</xdr:rowOff>
    </xdr:to>
    <xdr:cxnSp macro="">
      <xdr:nvCxnSpPr>
        <xdr:cNvPr id="471" name="直線コネクタ 470"/>
        <xdr:cNvCxnSpPr/>
      </xdr:nvCxnSpPr>
      <xdr:spPr>
        <a:xfrm flipV="1">
          <a:off x="7861300" y="16059449"/>
          <a:ext cx="889000" cy="20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118770</xdr:rowOff>
    </xdr:from>
    <xdr:ext cx="534377" cy="259045"/>
    <xdr:sp macro="" textlink="">
      <xdr:nvSpPr>
        <xdr:cNvPr id="473" name="テキスト ボックス 472"/>
        <xdr:cNvSpPr txBox="1"/>
      </xdr:nvSpPr>
      <xdr:spPr>
        <a:xfrm>
          <a:off x="8483111" y="1657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146321</xdr:rowOff>
    </xdr:from>
    <xdr:to>
      <xdr:col>41</xdr:col>
      <xdr:colOff>50800</xdr:colOff>
      <xdr:row>95</xdr:row>
      <xdr:rowOff>113647</xdr:rowOff>
    </xdr:to>
    <xdr:cxnSp macro="">
      <xdr:nvCxnSpPr>
        <xdr:cNvPr id="474" name="直線コネクタ 473"/>
        <xdr:cNvCxnSpPr/>
      </xdr:nvCxnSpPr>
      <xdr:spPr>
        <a:xfrm flipV="1">
          <a:off x="6972300" y="16262621"/>
          <a:ext cx="889000" cy="13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106135</xdr:rowOff>
    </xdr:from>
    <xdr:ext cx="534377" cy="259045"/>
    <xdr:sp macro="" textlink="">
      <xdr:nvSpPr>
        <xdr:cNvPr id="476" name="テキスト ボックス 475"/>
        <xdr:cNvSpPr txBox="1"/>
      </xdr:nvSpPr>
      <xdr:spPr>
        <a:xfrm>
          <a:off x="7594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146194</xdr:rowOff>
    </xdr:from>
    <xdr:ext cx="534377" cy="259045"/>
    <xdr:sp macro="" textlink="">
      <xdr:nvSpPr>
        <xdr:cNvPr id="478" name="テキスト ボックス 477"/>
        <xdr:cNvSpPr txBox="1"/>
      </xdr:nvSpPr>
      <xdr:spPr>
        <a:xfrm>
          <a:off x="6705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33747</xdr:rowOff>
    </xdr:from>
    <xdr:to>
      <xdr:col>55</xdr:col>
      <xdr:colOff>50800</xdr:colOff>
      <xdr:row>92</xdr:row>
      <xdr:rowOff>135347</xdr:rowOff>
    </xdr:to>
    <xdr:sp macro="" textlink="">
      <xdr:nvSpPr>
        <xdr:cNvPr id="484" name="楕円 483"/>
        <xdr:cNvSpPr/>
      </xdr:nvSpPr>
      <xdr:spPr>
        <a:xfrm>
          <a:off x="10426700" y="1580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56624</xdr:rowOff>
    </xdr:from>
    <xdr:ext cx="599010" cy="259045"/>
    <xdr:sp macro="" textlink="">
      <xdr:nvSpPr>
        <xdr:cNvPr id="485" name="土木費該当値テキスト"/>
        <xdr:cNvSpPr txBox="1"/>
      </xdr:nvSpPr>
      <xdr:spPr>
        <a:xfrm>
          <a:off x="10528300" y="15658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35354</xdr:rowOff>
    </xdr:from>
    <xdr:to>
      <xdr:col>50</xdr:col>
      <xdr:colOff>165100</xdr:colOff>
      <xdr:row>92</xdr:row>
      <xdr:rowOff>136954</xdr:rowOff>
    </xdr:to>
    <xdr:sp macro="" textlink="">
      <xdr:nvSpPr>
        <xdr:cNvPr id="486" name="楕円 485"/>
        <xdr:cNvSpPr/>
      </xdr:nvSpPr>
      <xdr:spPr>
        <a:xfrm>
          <a:off x="9588500" y="1580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90</xdr:row>
      <xdr:rowOff>153481</xdr:rowOff>
    </xdr:from>
    <xdr:ext cx="599010" cy="259045"/>
    <xdr:sp macro="" textlink="">
      <xdr:nvSpPr>
        <xdr:cNvPr id="487" name="テキスト ボックス 486"/>
        <xdr:cNvSpPr txBox="1"/>
      </xdr:nvSpPr>
      <xdr:spPr>
        <a:xfrm>
          <a:off x="9339795" y="1558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63799</xdr:rowOff>
    </xdr:from>
    <xdr:to>
      <xdr:col>46</xdr:col>
      <xdr:colOff>38100</xdr:colOff>
      <xdr:row>93</xdr:row>
      <xdr:rowOff>165399</xdr:rowOff>
    </xdr:to>
    <xdr:sp macro="" textlink="">
      <xdr:nvSpPr>
        <xdr:cNvPr id="488" name="楕円 487"/>
        <xdr:cNvSpPr/>
      </xdr:nvSpPr>
      <xdr:spPr>
        <a:xfrm>
          <a:off x="8699500" y="16008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10476</xdr:rowOff>
    </xdr:from>
    <xdr:ext cx="599010" cy="259045"/>
    <xdr:sp macro="" textlink="">
      <xdr:nvSpPr>
        <xdr:cNvPr id="489" name="テキスト ボックス 488"/>
        <xdr:cNvSpPr txBox="1"/>
      </xdr:nvSpPr>
      <xdr:spPr>
        <a:xfrm>
          <a:off x="8450795" y="15783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95521</xdr:rowOff>
    </xdr:from>
    <xdr:to>
      <xdr:col>41</xdr:col>
      <xdr:colOff>101600</xdr:colOff>
      <xdr:row>95</xdr:row>
      <xdr:rowOff>25671</xdr:rowOff>
    </xdr:to>
    <xdr:sp macro="" textlink="">
      <xdr:nvSpPr>
        <xdr:cNvPr id="490" name="楕円 489"/>
        <xdr:cNvSpPr/>
      </xdr:nvSpPr>
      <xdr:spPr>
        <a:xfrm>
          <a:off x="7810500" y="1621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42198</xdr:rowOff>
    </xdr:from>
    <xdr:ext cx="534377" cy="259045"/>
    <xdr:sp macro="" textlink="">
      <xdr:nvSpPr>
        <xdr:cNvPr id="491" name="テキスト ボックス 490"/>
        <xdr:cNvSpPr txBox="1"/>
      </xdr:nvSpPr>
      <xdr:spPr>
        <a:xfrm>
          <a:off x="7594111" y="1598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62847</xdr:rowOff>
    </xdr:from>
    <xdr:to>
      <xdr:col>36</xdr:col>
      <xdr:colOff>165100</xdr:colOff>
      <xdr:row>95</xdr:row>
      <xdr:rowOff>164447</xdr:rowOff>
    </xdr:to>
    <xdr:sp macro="" textlink="">
      <xdr:nvSpPr>
        <xdr:cNvPr id="492" name="楕円 491"/>
        <xdr:cNvSpPr/>
      </xdr:nvSpPr>
      <xdr:spPr>
        <a:xfrm>
          <a:off x="6921500" y="1635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9524</xdr:rowOff>
    </xdr:from>
    <xdr:ext cx="534377" cy="259045"/>
    <xdr:sp macro="" textlink="">
      <xdr:nvSpPr>
        <xdr:cNvPr id="493" name="テキスト ボックス 492"/>
        <xdr:cNvSpPr txBox="1"/>
      </xdr:nvSpPr>
      <xdr:spPr>
        <a:xfrm>
          <a:off x="6705111" y="1612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170232</xdr:rowOff>
    </xdr:from>
    <xdr:to>
      <xdr:col>85</xdr:col>
      <xdr:colOff>127000</xdr:colOff>
      <xdr:row>35</xdr:row>
      <xdr:rowOff>159688</xdr:rowOff>
    </xdr:to>
    <xdr:cxnSp macro="">
      <xdr:nvCxnSpPr>
        <xdr:cNvPr id="526" name="直線コネクタ 525"/>
        <xdr:cNvCxnSpPr/>
      </xdr:nvCxnSpPr>
      <xdr:spPr>
        <a:xfrm flipV="1">
          <a:off x="15481300" y="5999532"/>
          <a:ext cx="838200" cy="16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159688</xdr:rowOff>
    </xdr:from>
    <xdr:to>
      <xdr:col>81</xdr:col>
      <xdr:colOff>50800</xdr:colOff>
      <xdr:row>36</xdr:row>
      <xdr:rowOff>81407</xdr:rowOff>
    </xdr:to>
    <xdr:cxnSp macro="">
      <xdr:nvCxnSpPr>
        <xdr:cNvPr id="529" name="直線コネクタ 528"/>
        <xdr:cNvCxnSpPr/>
      </xdr:nvCxnSpPr>
      <xdr:spPr>
        <a:xfrm flipV="1">
          <a:off x="14592300" y="6160438"/>
          <a:ext cx="889000" cy="9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31" name="テキスト ボックス 530"/>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81407</xdr:rowOff>
    </xdr:from>
    <xdr:to>
      <xdr:col>76</xdr:col>
      <xdr:colOff>114300</xdr:colOff>
      <xdr:row>37</xdr:row>
      <xdr:rowOff>42902</xdr:rowOff>
    </xdr:to>
    <xdr:cxnSp macro="">
      <xdr:nvCxnSpPr>
        <xdr:cNvPr id="532" name="直線コネクタ 531"/>
        <xdr:cNvCxnSpPr/>
      </xdr:nvCxnSpPr>
      <xdr:spPr>
        <a:xfrm flipV="1">
          <a:off x="13703300" y="6253607"/>
          <a:ext cx="889000" cy="13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152895</xdr:rowOff>
    </xdr:from>
    <xdr:ext cx="534377" cy="259045"/>
    <xdr:sp macro="" textlink="">
      <xdr:nvSpPr>
        <xdr:cNvPr id="534" name="テキスト ボックス 533"/>
        <xdr:cNvSpPr txBox="1"/>
      </xdr:nvSpPr>
      <xdr:spPr>
        <a:xfrm>
          <a:off x="14325111" y="649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162674</xdr:rowOff>
    </xdr:from>
    <xdr:to>
      <xdr:col>71</xdr:col>
      <xdr:colOff>177800</xdr:colOff>
      <xdr:row>37</xdr:row>
      <xdr:rowOff>42902</xdr:rowOff>
    </xdr:to>
    <xdr:cxnSp macro="">
      <xdr:nvCxnSpPr>
        <xdr:cNvPr id="535" name="直線コネクタ 534"/>
        <xdr:cNvCxnSpPr/>
      </xdr:nvCxnSpPr>
      <xdr:spPr>
        <a:xfrm>
          <a:off x="12814300" y="6334874"/>
          <a:ext cx="889000" cy="5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7" name="テキスト ボックス 536"/>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132492</xdr:rowOff>
    </xdr:from>
    <xdr:ext cx="534377" cy="259045"/>
    <xdr:sp macro="" textlink="">
      <xdr:nvSpPr>
        <xdr:cNvPr id="539" name="テキスト ボックス 538"/>
        <xdr:cNvSpPr txBox="1"/>
      </xdr:nvSpPr>
      <xdr:spPr>
        <a:xfrm>
          <a:off x="12547111" y="647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119432</xdr:rowOff>
    </xdr:from>
    <xdr:to>
      <xdr:col>85</xdr:col>
      <xdr:colOff>177800</xdr:colOff>
      <xdr:row>35</xdr:row>
      <xdr:rowOff>49582</xdr:rowOff>
    </xdr:to>
    <xdr:sp macro="" textlink="">
      <xdr:nvSpPr>
        <xdr:cNvPr id="545" name="楕円 544"/>
        <xdr:cNvSpPr/>
      </xdr:nvSpPr>
      <xdr:spPr>
        <a:xfrm>
          <a:off x="16268700" y="594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142309</xdr:rowOff>
    </xdr:from>
    <xdr:ext cx="534377" cy="259045"/>
    <xdr:sp macro="" textlink="">
      <xdr:nvSpPr>
        <xdr:cNvPr id="546" name="消防費該当値テキスト"/>
        <xdr:cNvSpPr txBox="1"/>
      </xdr:nvSpPr>
      <xdr:spPr>
        <a:xfrm>
          <a:off x="16370300" y="580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108888</xdr:rowOff>
    </xdr:from>
    <xdr:to>
      <xdr:col>81</xdr:col>
      <xdr:colOff>101600</xdr:colOff>
      <xdr:row>36</xdr:row>
      <xdr:rowOff>39038</xdr:rowOff>
    </xdr:to>
    <xdr:sp macro="" textlink="">
      <xdr:nvSpPr>
        <xdr:cNvPr id="547" name="楕円 546"/>
        <xdr:cNvSpPr/>
      </xdr:nvSpPr>
      <xdr:spPr>
        <a:xfrm>
          <a:off x="15430500" y="61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55565</xdr:rowOff>
    </xdr:from>
    <xdr:ext cx="534377" cy="259045"/>
    <xdr:sp macro="" textlink="">
      <xdr:nvSpPr>
        <xdr:cNvPr id="548" name="テキスト ボックス 547"/>
        <xdr:cNvSpPr txBox="1"/>
      </xdr:nvSpPr>
      <xdr:spPr>
        <a:xfrm>
          <a:off x="15214111" y="588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30607</xdr:rowOff>
    </xdr:from>
    <xdr:to>
      <xdr:col>76</xdr:col>
      <xdr:colOff>165100</xdr:colOff>
      <xdr:row>36</xdr:row>
      <xdr:rowOff>132207</xdr:rowOff>
    </xdr:to>
    <xdr:sp macro="" textlink="">
      <xdr:nvSpPr>
        <xdr:cNvPr id="549" name="楕円 548"/>
        <xdr:cNvSpPr/>
      </xdr:nvSpPr>
      <xdr:spPr>
        <a:xfrm>
          <a:off x="14541500" y="620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148734</xdr:rowOff>
    </xdr:from>
    <xdr:ext cx="534377" cy="259045"/>
    <xdr:sp macro="" textlink="">
      <xdr:nvSpPr>
        <xdr:cNvPr id="550" name="テキスト ボックス 549"/>
        <xdr:cNvSpPr txBox="1"/>
      </xdr:nvSpPr>
      <xdr:spPr>
        <a:xfrm>
          <a:off x="14325111" y="597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163552</xdr:rowOff>
    </xdr:from>
    <xdr:to>
      <xdr:col>72</xdr:col>
      <xdr:colOff>38100</xdr:colOff>
      <xdr:row>37</xdr:row>
      <xdr:rowOff>93702</xdr:rowOff>
    </xdr:to>
    <xdr:sp macro="" textlink="">
      <xdr:nvSpPr>
        <xdr:cNvPr id="551" name="楕円 550"/>
        <xdr:cNvSpPr/>
      </xdr:nvSpPr>
      <xdr:spPr>
        <a:xfrm>
          <a:off x="13652500" y="633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110229</xdr:rowOff>
    </xdr:from>
    <xdr:ext cx="534377" cy="259045"/>
    <xdr:sp macro="" textlink="">
      <xdr:nvSpPr>
        <xdr:cNvPr id="552" name="テキスト ボックス 551"/>
        <xdr:cNvSpPr txBox="1"/>
      </xdr:nvSpPr>
      <xdr:spPr>
        <a:xfrm>
          <a:off x="13436111" y="611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111874</xdr:rowOff>
    </xdr:from>
    <xdr:to>
      <xdr:col>67</xdr:col>
      <xdr:colOff>101600</xdr:colOff>
      <xdr:row>37</xdr:row>
      <xdr:rowOff>42024</xdr:rowOff>
    </xdr:to>
    <xdr:sp macro="" textlink="">
      <xdr:nvSpPr>
        <xdr:cNvPr id="553" name="楕円 552"/>
        <xdr:cNvSpPr/>
      </xdr:nvSpPr>
      <xdr:spPr>
        <a:xfrm>
          <a:off x="12763500" y="628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58551</xdr:rowOff>
    </xdr:from>
    <xdr:ext cx="534377" cy="259045"/>
    <xdr:sp macro="" textlink="">
      <xdr:nvSpPr>
        <xdr:cNvPr id="554" name="テキスト ボックス 553"/>
        <xdr:cNvSpPr txBox="1"/>
      </xdr:nvSpPr>
      <xdr:spPr>
        <a:xfrm>
          <a:off x="12547111" y="605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18489</xdr:rowOff>
    </xdr:from>
    <xdr:to>
      <xdr:col>85</xdr:col>
      <xdr:colOff>127000</xdr:colOff>
      <xdr:row>53</xdr:row>
      <xdr:rowOff>146444</xdr:rowOff>
    </xdr:to>
    <xdr:cxnSp macro="">
      <xdr:nvCxnSpPr>
        <xdr:cNvPr id="583" name="直線コネクタ 582"/>
        <xdr:cNvCxnSpPr/>
      </xdr:nvCxnSpPr>
      <xdr:spPr>
        <a:xfrm flipV="1">
          <a:off x="15481300" y="9105339"/>
          <a:ext cx="838200" cy="127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4" name="教育費平均値テキスト"/>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74953</xdr:rowOff>
    </xdr:from>
    <xdr:to>
      <xdr:col>81</xdr:col>
      <xdr:colOff>50800</xdr:colOff>
      <xdr:row>53</xdr:row>
      <xdr:rowOff>146444</xdr:rowOff>
    </xdr:to>
    <xdr:cxnSp macro="">
      <xdr:nvCxnSpPr>
        <xdr:cNvPr id="586" name="直線コネクタ 585"/>
        <xdr:cNvCxnSpPr/>
      </xdr:nvCxnSpPr>
      <xdr:spPr>
        <a:xfrm>
          <a:off x="14592300" y="9161803"/>
          <a:ext cx="889000" cy="7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8" name="テキスト ボックス 587"/>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74953</xdr:rowOff>
    </xdr:from>
    <xdr:to>
      <xdr:col>76</xdr:col>
      <xdr:colOff>114300</xdr:colOff>
      <xdr:row>54</xdr:row>
      <xdr:rowOff>55156</xdr:rowOff>
    </xdr:to>
    <xdr:cxnSp macro="">
      <xdr:nvCxnSpPr>
        <xdr:cNvPr id="589" name="直線コネクタ 588"/>
        <xdr:cNvCxnSpPr/>
      </xdr:nvCxnSpPr>
      <xdr:spPr>
        <a:xfrm flipV="1">
          <a:off x="13703300" y="9161803"/>
          <a:ext cx="889000" cy="15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50</xdr:row>
      <xdr:rowOff>111407</xdr:rowOff>
    </xdr:from>
    <xdr:to>
      <xdr:col>71</xdr:col>
      <xdr:colOff>177800</xdr:colOff>
      <xdr:row>54</xdr:row>
      <xdr:rowOff>55156</xdr:rowOff>
    </xdr:to>
    <xdr:cxnSp macro="">
      <xdr:nvCxnSpPr>
        <xdr:cNvPr id="592" name="直線コネクタ 591"/>
        <xdr:cNvCxnSpPr/>
      </xdr:nvCxnSpPr>
      <xdr:spPr>
        <a:xfrm>
          <a:off x="12814300" y="8683907"/>
          <a:ext cx="889000" cy="629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99552</xdr:rowOff>
    </xdr:from>
    <xdr:ext cx="534377" cy="259045"/>
    <xdr:sp macro="" textlink="">
      <xdr:nvSpPr>
        <xdr:cNvPr id="594" name="テキスト ボックス 593"/>
        <xdr:cNvSpPr txBox="1"/>
      </xdr:nvSpPr>
      <xdr:spPr>
        <a:xfrm>
          <a:off x="13436111" y="97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61102</xdr:rowOff>
    </xdr:from>
    <xdr:ext cx="534377" cy="259045"/>
    <xdr:sp macro="" textlink="">
      <xdr:nvSpPr>
        <xdr:cNvPr id="596" name="テキスト ボックス 595"/>
        <xdr:cNvSpPr txBox="1"/>
      </xdr:nvSpPr>
      <xdr:spPr>
        <a:xfrm>
          <a:off x="12547111" y="96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139139</xdr:rowOff>
    </xdr:from>
    <xdr:to>
      <xdr:col>85</xdr:col>
      <xdr:colOff>177800</xdr:colOff>
      <xdr:row>53</xdr:row>
      <xdr:rowOff>69289</xdr:rowOff>
    </xdr:to>
    <xdr:sp macro="" textlink="">
      <xdr:nvSpPr>
        <xdr:cNvPr id="602" name="楕円 601"/>
        <xdr:cNvSpPr/>
      </xdr:nvSpPr>
      <xdr:spPr>
        <a:xfrm>
          <a:off x="16268700" y="905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162016</xdr:rowOff>
    </xdr:from>
    <xdr:ext cx="599010" cy="259045"/>
    <xdr:sp macro="" textlink="">
      <xdr:nvSpPr>
        <xdr:cNvPr id="603" name="教育費該当値テキスト"/>
        <xdr:cNvSpPr txBox="1"/>
      </xdr:nvSpPr>
      <xdr:spPr>
        <a:xfrm>
          <a:off x="16370300" y="890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95644</xdr:rowOff>
    </xdr:from>
    <xdr:to>
      <xdr:col>81</xdr:col>
      <xdr:colOff>101600</xdr:colOff>
      <xdr:row>54</xdr:row>
      <xdr:rowOff>25794</xdr:rowOff>
    </xdr:to>
    <xdr:sp macro="" textlink="">
      <xdr:nvSpPr>
        <xdr:cNvPr id="604" name="楕円 603"/>
        <xdr:cNvSpPr/>
      </xdr:nvSpPr>
      <xdr:spPr>
        <a:xfrm>
          <a:off x="15430500" y="918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42321</xdr:rowOff>
    </xdr:from>
    <xdr:ext cx="599010" cy="259045"/>
    <xdr:sp macro="" textlink="">
      <xdr:nvSpPr>
        <xdr:cNvPr id="605" name="テキスト ボックス 604"/>
        <xdr:cNvSpPr txBox="1"/>
      </xdr:nvSpPr>
      <xdr:spPr>
        <a:xfrm>
          <a:off x="15181795" y="8957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24153</xdr:rowOff>
    </xdr:from>
    <xdr:to>
      <xdr:col>76</xdr:col>
      <xdr:colOff>165100</xdr:colOff>
      <xdr:row>53</xdr:row>
      <xdr:rowOff>125753</xdr:rowOff>
    </xdr:to>
    <xdr:sp macro="" textlink="">
      <xdr:nvSpPr>
        <xdr:cNvPr id="606" name="楕円 605"/>
        <xdr:cNvSpPr/>
      </xdr:nvSpPr>
      <xdr:spPr>
        <a:xfrm>
          <a:off x="14541500" y="911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51</xdr:row>
      <xdr:rowOff>142280</xdr:rowOff>
    </xdr:from>
    <xdr:ext cx="599010" cy="259045"/>
    <xdr:sp macro="" textlink="">
      <xdr:nvSpPr>
        <xdr:cNvPr id="607" name="テキスト ボックス 606"/>
        <xdr:cNvSpPr txBox="1"/>
      </xdr:nvSpPr>
      <xdr:spPr>
        <a:xfrm>
          <a:off x="14292795" y="8886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4356</xdr:rowOff>
    </xdr:from>
    <xdr:to>
      <xdr:col>72</xdr:col>
      <xdr:colOff>38100</xdr:colOff>
      <xdr:row>54</xdr:row>
      <xdr:rowOff>105956</xdr:rowOff>
    </xdr:to>
    <xdr:sp macro="" textlink="">
      <xdr:nvSpPr>
        <xdr:cNvPr id="608" name="楕円 607"/>
        <xdr:cNvSpPr/>
      </xdr:nvSpPr>
      <xdr:spPr>
        <a:xfrm>
          <a:off x="13652500" y="926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122483</xdr:rowOff>
    </xdr:from>
    <xdr:ext cx="599010" cy="259045"/>
    <xdr:sp macro="" textlink="">
      <xdr:nvSpPr>
        <xdr:cNvPr id="609" name="テキスト ボックス 608"/>
        <xdr:cNvSpPr txBox="1"/>
      </xdr:nvSpPr>
      <xdr:spPr>
        <a:xfrm>
          <a:off x="13403795" y="9037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60607</xdr:rowOff>
    </xdr:from>
    <xdr:to>
      <xdr:col>67</xdr:col>
      <xdr:colOff>101600</xdr:colOff>
      <xdr:row>50</xdr:row>
      <xdr:rowOff>162207</xdr:rowOff>
    </xdr:to>
    <xdr:sp macro="" textlink="">
      <xdr:nvSpPr>
        <xdr:cNvPr id="610" name="楕円 609"/>
        <xdr:cNvSpPr/>
      </xdr:nvSpPr>
      <xdr:spPr>
        <a:xfrm>
          <a:off x="12763500" y="863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49</xdr:row>
      <xdr:rowOff>7284</xdr:rowOff>
    </xdr:from>
    <xdr:ext cx="599010" cy="259045"/>
    <xdr:sp macro="" textlink="">
      <xdr:nvSpPr>
        <xdr:cNvPr id="611" name="テキスト ボックス 610"/>
        <xdr:cNvSpPr txBox="1"/>
      </xdr:nvSpPr>
      <xdr:spPr>
        <a:xfrm>
          <a:off x="12514795" y="8408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69411</xdr:rowOff>
    </xdr:from>
    <xdr:to>
      <xdr:col>85</xdr:col>
      <xdr:colOff>127000</xdr:colOff>
      <xdr:row>79</xdr:row>
      <xdr:rowOff>77557</xdr:rowOff>
    </xdr:to>
    <xdr:cxnSp macro="">
      <xdr:nvCxnSpPr>
        <xdr:cNvPr id="642" name="直線コネクタ 641"/>
        <xdr:cNvCxnSpPr/>
      </xdr:nvCxnSpPr>
      <xdr:spPr>
        <a:xfrm flipV="1">
          <a:off x="15481300" y="13613961"/>
          <a:ext cx="838200" cy="8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170137</xdr:rowOff>
    </xdr:from>
    <xdr:to>
      <xdr:col>81</xdr:col>
      <xdr:colOff>50800</xdr:colOff>
      <xdr:row>79</xdr:row>
      <xdr:rowOff>77557</xdr:rowOff>
    </xdr:to>
    <xdr:cxnSp macro="">
      <xdr:nvCxnSpPr>
        <xdr:cNvPr id="645" name="直線コネクタ 644"/>
        <xdr:cNvCxnSpPr/>
      </xdr:nvCxnSpPr>
      <xdr:spPr>
        <a:xfrm>
          <a:off x="14592300" y="13543237"/>
          <a:ext cx="889000" cy="7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95541</xdr:rowOff>
    </xdr:from>
    <xdr:to>
      <xdr:col>76</xdr:col>
      <xdr:colOff>114300</xdr:colOff>
      <xdr:row>78</xdr:row>
      <xdr:rowOff>170137</xdr:rowOff>
    </xdr:to>
    <xdr:cxnSp macro="">
      <xdr:nvCxnSpPr>
        <xdr:cNvPr id="648" name="直線コネクタ 647"/>
        <xdr:cNvCxnSpPr/>
      </xdr:nvCxnSpPr>
      <xdr:spPr>
        <a:xfrm>
          <a:off x="13703300" y="13468641"/>
          <a:ext cx="889000" cy="7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88173</xdr:rowOff>
    </xdr:from>
    <xdr:to>
      <xdr:col>71</xdr:col>
      <xdr:colOff>177800</xdr:colOff>
      <xdr:row>78</xdr:row>
      <xdr:rowOff>95541</xdr:rowOff>
    </xdr:to>
    <xdr:cxnSp macro="">
      <xdr:nvCxnSpPr>
        <xdr:cNvPr id="651" name="直線コネクタ 650"/>
        <xdr:cNvCxnSpPr/>
      </xdr:nvCxnSpPr>
      <xdr:spPr>
        <a:xfrm>
          <a:off x="12814300" y="13461273"/>
          <a:ext cx="889000" cy="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107940</xdr:rowOff>
    </xdr:from>
    <xdr:ext cx="534377" cy="259045"/>
    <xdr:sp macro="" textlink="">
      <xdr:nvSpPr>
        <xdr:cNvPr id="653" name="テキスト ボックス 652"/>
        <xdr:cNvSpPr txBox="1"/>
      </xdr:nvSpPr>
      <xdr:spPr>
        <a:xfrm>
          <a:off x="13436111" y="1365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110729</xdr:rowOff>
    </xdr:from>
    <xdr:ext cx="469744" cy="259045"/>
    <xdr:sp macro="" textlink="">
      <xdr:nvSpPr>
        <xdr:cNvPr id="655" name="テキスト ボックス 654"/>
        <xdr:cNvSpPr txBox="1"/>
      </xdr:nvSpPr>
      <xdr:spPr>
        <a:xfrm>
          <a:off x="12579428" y="1365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18611</xdr:rowOff>
    </xdr:from>
    <xdr:to>
      <xdr:col>85</xdr:col>
      <xdr:colOff>177800</xdr:colOff>
      <xdr:row>79</xdr:row>
      <xdr:rowOff>120211</xdr:rowOff>
    </xdr:to>
    <xdr:sp macro="" textlink="">
      <xdr:nvSpPr>
        <xdr:cNvPr id="661" name="楕円 660"/>
        <xdr:cNvSpPr/>
      </xdr:nvSpPr>
      <xdr:spPr>
        <a:xfrm>
          <a:off x="16268700" y="1356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149438</xdr:rowOff>
    </xdr:from>
    <xdr:ext cx="469744" cy="259045"/>
    <xdr:sp macro="" textlink="">
      <xdr:nvSpPr>
        <xdr:cNvPr id="662" name="災害復旧費該当値テキスト"/>
        <xdr:cNvSpPr txBox="1"/>
      </xdr:nvSpPr>
      <xdr:spPr>
        <a:xfrm>
          <a:off x="16370300" y="1335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26757</xdr:rowOff>
    </xdr:from>
    <xdr:to>
      <xdr:col>81</xdr:col>
      <xdr:colOff>101600</xdr:colOff>
      <xdr:row>79</xdr:row>
      <xdr:rowOff>128357</xdr:rowOff>
    </xdr:to>
    <xdr:sp macro="" textlink="">
      <xdr:nvSpPr>
        <xdr:cNvPr id="663" name="楕円 662"/>
        <xdr:cNvSpPr/>
      </xdr:nvSpPr>
      <xdr:spPr>
        <a:xfrm>
          <a:off x="15430500" y="1357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119484</xdr:rowOff>
    </xdr:from>
    <xdr:ext cx="469744" cy="259045"/>
    <xdr:sp macro="" textlink="">
      <xdr:nvSpPr>
        <xdr:cNvPr id="664" name="テキスト ボックス 663"/>
        <xdr:cNvSpPr txBox="1"/>
      </xdr:nvSpPr>
      <xdr:spPr>
        <a:xfrm>
          <a:off x="15246428" y="1366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119337</xdr:rowOff>
    </xdr:from>
    <xdr:to>
      <xdr:col>76</xdr:col>
      <xdr:colOff>165100</xdr:colOff>
      <xdr:row>79</xdr:row>
      <xdr:rowOff>49487</xdr:rowOff>
    </xdr:to>
    <xdr:sp macro="" textlink="">
      <xdr:nvSpPr>
        <xdr:cNvPr id="665" name="楕円 664"/>
        <xdr:cNvSpPr/>
      </xdr:nvSpPr>
      <xdr:spPr>
        <a:xfrm>
          <a:off x="14541500" y="134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66014</xdr:rowOff>
    </xdr:from>
    <xdr:ext cx="534377" cy="259045"/>
    <xdr:sp macro="" textlink="">
      <xdr:nvSpPr>
        <xdr:cNvPr id="666" name="テキスト ボックス 665"/>
        <xdr:cNvSpPr txBox="1"/>
      </xdr:nvSpPr>
      <xdr:spPr>
        <a:xfrm>
          <a:off x="14325111" y="1326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44741</xdr:rowOff>
    </xdr:from>
    <xdr:to>
      <xdr:col>72</xdr:col>
      <xdr:colOff>38100</xdr:colOff>
      <xdr:row>78</xdr:row>
      <xdr:rowOff>146341</xdr:rowOff>
    </xdr:to>
    <xdr:sp macro="" textlink="">
      <xdr:nvSpPr>
        <xdr:cNvPr id="667" name="楕円 666"/>
        <xdr:cNvSpPr/>
      </xdr:nvSpPr>
      <xdr:spPr>
        <a:xfrm>
          <a:off x="13652500" y="1341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162868</xdr:rowOff>
    </xdr:from>
    <xdr:ext cx="534377" cy="259045"/>
    <xdr:sp macro="" textlink="">
      <xdr:nvSpPr>
        <xdr:cNvPr id="668" name="テキスト ボックス 667"/>
        <xdr:cNvSpPr txBox="1"/>
      </xdr:nvSpPr>
      <xdr:spPr>
        <a:xfrm>
          <a:off x="13436111" y="1319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37373</xdr:rowOff>
    </xdr:from>
    <xdr:to>
      <xdr:col>67</xdr:col>
      <xdr:colOff>101600</xdr:colOff>
      <xdr:row>78</xdr:row>
      <xdr:rowOff>138973</xdr:rowOff>
    </xdr:to>
    <xdr:sp macro="" textlink="">
      <xdr:nvSpPr>
        <xdr:cNvPr id="669" name="楕円 668"/>
        <xdr:cNvSpPr/>
      </xdr:nvSpPr>
      <xdr:spPr>
        <a:xfrm>
          <a:off x="12763500" y="13410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155500</xdr:rowOff>
    </xdr:from>
    <xdr:ext cx="534377" cy="259045"/>
    <xdr:sp macro="" textlink="">
      <xdr:nvSpPr>
        <xdr:cNvPr id="670" name="テキスト ボックス 669"/>
        <xdr:cNvSpPr txBox="1"/>
      </xdr:nvSpPr>
      <xdr:spPr>
        <a:xfrm>
          <a:off x="12547111" y="1318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148016</xdr:rowOff>
    </xdr:from>
    <xdr:to>
      <xdr:col>85</xdr:col>
      <xdr:colOff>127000</xdr:colOff>
      <xdr:row>96</xdr:row>
      <xdr:rowOff>158820</xdr:rowOff>
    </xdr:to>
    <xdr:cxnSp macro="">
      <xdr:nvCxnSpPr>
        <xdr:cNvPr id="697" name="直線コネクタ 696"/>
        <xdr:cNvCxnSpPr/>
      </xdr:nvCxnSpPr>
      <xdr:spPr>
        <a:xfrm flipV="1">
          <a:off x="15481300" y="16607216"/>
          <a:ext cx="838200" cy="1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153432</xdr:rowOff>
    </xdr:from>
    <xdr:to>
      <xdr:col>81</xdr:col>
      <xdr:colOff>50800</xdr:colOff>
      <xdr:row>96</xdr:row>
      <xdr:rowOff>158820</xdr:rowOff>
    </xdr:to>
    <xdr:cxnSp macro="">
      <xdr:nvCxnSpPr>
        <xdr:cNvPr id="700" name="直線コネクタ 699"/>
        <xdr:cNvCxnSpPr/>
      </xdr:nvCxnSpPr>
      <xdr:spPr>
        <a:xfrm>
          <a:off x="14592300" y="16612632"/>
          <a:ext cx="8890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153432</xdr:rowOff>
    </xdr:from>
    <xdr:to>
      <xdr:col>76</xdr:col>
      <xdr:colOff>114300</xdr:colOff>
      <xdr:row>96</xdr:row>
      <xdr:rowOff>167424</xdr:rowOff>
    </xdr:to>
    <xdr:cxnSp macro="">
      <xdr:nvCxnSpPr>
        <xdr:cNvPr id="703" name="直線コネクタ 702"/>
        <xdr:cNvCxnSpPr/>
      </xdr:nvCxnSpPr>
      <xdr:spPr>
        <a:xfrm flipV="1">
          <a:off x="13703300" y="16612632"/>
          <a:ext cx="889000" cy="1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156383</xdr:rowOff>
    </xdr:from>
    <xdr:to>
      <xdr:col>71</xdr:col>
      <xdr:colOff>177800</xdr:colOff>
      <xdr:row>96</xdr:row>
      <xdr:rowOff>167424</xdr:rowOff>
    </xdr:to>
    <xdr:cxnSp macro="">
      <xdr:nvCxnSpPr>
        <xdr:cNvPr id="706" name="直線コネクタ 705"/>
        <xdr:cNvCxnSpPr/>
      </xdr:nvCxnSpPr>
      <xdr:spPr>
        <a:xfrm>
          <a:off x="12814300" y="16615583"/>
          <a:ext cx="889000" cy="1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97216</xdr:rowOff>
    </xdr:from>
    <xdr:to>
      <xdr:col>85</xdr:col>
      <xdr:colOff>177800</xdr:colOff>
      <xdr:row>97</xdr:row>
      <xdr:rowOff>27366</xdr:rowOff>
    </xdr:to>
    <xdr:sp macro="" textlink="">
      <xdr:nvSpPr>
        <xdr:cNvPr id="716" name="楕円 715"/>
        <xdr:cNvSpPr/>
      </xdr:nvSpPr>
      <xdr:spPr>
        <a:xfrm>
          <a:off x="16268700" y="1655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120093</xdr:rowOff>
    </xdr:from>
    <xdr:ext cx="599010" cy="259045"/>
    <xdr:sp macro="" textlink="">
      <xdr:nvSpPr>
        <xdr:cNvPr id="717" name="公債費該当値テキスト"/>
        <xdr:cNvSpPr txBox="1"/>
      </xdr:nvSpPr>
      <xdr:spPr>
        <a:xfrm>
          <a:off x="16370300" y="1640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108020</xdr:rowOff>
    </xdr:from>
    <xdr:to>
      <xdr:col>81</xdr:col>
      <xdr:colOff>101600</xdr:colOff>
      <xdr:row>97</xdr:row>
      <xdr:rowOff>38170</xdr:rowOff>
    </xdr:to>
    <xdr:sp macro="" textlink="">
      <xdr:nvSpPr>
        <xdr:cNvPr id="718" name="楕円 717"/>
        <xdr:cNvSpPr/>
      </xdr:nvSpPr>
      <xdr:spPr>
        <a:xfrm>
          <a:off x="15430500" y="1656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54697</xdr:rowOff>
    </xdr:from>
    <xdr:ext cx="599010" cy="259045"/>
    <xdr:sp macro="" textlink="">
      <xdr:nvSpPr>
        <xdr:cNvPr id="719" name="テキスト ボックス 718"/>
        <xdr:cNvSpPr txBox="1"/>
      </xdr:nvSpPr>
      <xdr:spPr>
        <a:xfrm>
          <a:off x="15181795" y="16342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102632</xdr:rowOff>
    </xdr:from>
    <xdr:to>
      <xdr:col>76</xdr:col>
      <xdr:colOff>165100</xdr:colOff>
      <xdr:row>97</xdr:row>
      <xdr:rowOff>32782</xdr:rowOff>
    </xdr:to>
    <xdr:sp macro="" textlink="">
      <xdr:nvSpPr>
        <xdr:cNvPr id="720" name="楕円 719"/>
        <xdr:cNvSpPr/>
      </xdr:nvSpPr>
      <xdr:spPr>
        <a:xfrm>
          <a:off x="14541500" y="1656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49309</xdr:rowOff>
    </xdr:from>
    <xdr:ext cx="599010" cy="259045"/>
    <xdr:sp macro="" textlink="">
      <xdr:nvSpPr>
        <xdr:cNvPr id="721" name="テキスト ボックス 720"/>
        <xdr:cNvSpPr txBox="1"/>
      </xdr:nvSpPr>
      <xdr:spPr>
        <a:xfrm>
          <a:off x="14292795" y="16337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116624</xdr:rowOff>
    </xdr:from>
    <xdr:to>
      <xdr:col>72</xdr:col>
      <xdr:colOff>38100</xdr:colOff>
      <xdr:row>97</xdr:row>
      <xdr:rowOff>46774</xdr:rowOff>
    </xdr:to>
    <xdr:sp macro="" textlink="">
      <xdr:nvSpPr>
        <xdr:cNvPr id="722" name="楕円 721"/>
        <xdr:cNvSpPr/>
      </xdr:nvSpPr>
      <xdr:spPr>
        <a:xfrm>
          <a:off x="13652500" y="1657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63301</xdr:rowOff>
    </xdr:from>
    <xdr:ext cx="599010" cy="259045"/>
    <xdr:sp macro="" textlink="">
      <xdr:nvSpPr>
        <xdr:cNvPr id="723" name="テキスト ボックス 722"/>
        <xdr:cNvSpPr txBox="1"/>
      </xdr:nvSpPr>
      <xdr:spPr>
        <a:xfrm>
          <a:off x="13403795" y="16351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105583</xdr:rowOff>
    </xdr:from>
    <xdr:to>
      <xdr:col>67</xdr:col>
      <xdr:colOff>101600</xdr:colOff>
      <xdr:row>97</xdr:row>
      <xdr:rowOff>35733</xdr:rowOff>
    </xdr:to>
    <xdr:sp macro="" textlink="">
      <xdr:nvSpPr>
        <xdr:cNvPr id="724" name="楕円 723"/>
        <xdr:cNvSpPr/>
      </xdr:nvSpPr>
      <xdr:spPr>
        <a:xfrm>
          <a:off x="12763500" y="1656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52260</xdr:rowOff>
    </xdr:from>
    <xdr:ext cx="599010" cy="259045"/>
    <xdr:sp macro="" textlink="">
      <xdr:nvSpPr>
        <xdr:cNvPr id="725" name="テキスト ボックス 724"/>
        <xdr:cNvSpPr txBox="1"/>
      </xdr:nvSpPr>
      <xdr:spPr>
        <a:xfrm>
          <a:off x="12514795" y="1634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住民一人当たりのコスト（目的別）は、類似団体との乖離額で比較した場合、総務費、土木費、公債費、教育費、消防費の順で類似団体平均を大きく上回っている。総務費については、高額な一般寄附を総務費の基金へ積み立てたことから、土木費については、管理する道路の延長が長く、新設改良や維持管理に多額の費用を要することに加え、緊急自然災害防止対策事業などを実施していることなどから、類似団体平均を上回っている。公債費については、令和６年度に５．６億円の繰上償還を実施しているが、公共施設の更新が続き、起債残高が一定程度あるため、類似団体平均を上回っている。教育費については、類似団体と比較すると市域が広大であるため学校数が多いことに加え、令和６年度に市内小中学校の改修事業などを実施したことにより、類似団体平均を上回っている。消防費については、令和６年度に消防庁舎の新築事業を実施したことなどから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今後も、業務の見直しや効率化に努めるとともに、有利な財源確保に努めながら必要な施策を実施していく予定である。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岡山県新見市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財源不足に対応するため、取り崩しを行っているものの、適宜、基金への積み立ても行っており、令和６年度末で約６２億円の基金残高を有している。今後も標準財政規模の３０％を目安として、財政調整基金の運用を行う予定としている。</a:t>
          </a:r>
        </a:p>
        <a:p>
          <a:r>
            <a:rPr kumimoji="1" lang="ja-JP" altLang="en-US" sz="1400">
              <a:latin typeface="ＭＳ ゴシック" pitchFamily="49" charset="-128"/>
              <a:ea typeface="ＭＳ ゴシック" pitchFamily="49" charset="-128"/>
            </a:rPr>
            <a:t>　実質収支額については、継続的に黒字を確保している。今後も事務事業の見直しを進めていき、経費の削減に努めることで、実質単年度収支の黒字化を継続していく。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岡山県新見市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一般会計、特別会計ともに赤字は生じておらず、今後も赤字を生じない財政運営に努める。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37"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69"/>
      <c r="DK1" s="169"/>
      <c r="DL1" s="169"/>
      <c r="DM1" s="169"/>
      <c r="DN1" s="169"/>
      <c r="DO1" s="169"/>
    </row>
    <row r="2" spans="1:119" ht="24.75" thickBot="1" x14ac:dyDescent="0.2">
      <c r="B2" s="170" t="s">
        <v>77</v>
      </c>
      <c r="C2" s="170"/>
      <c r="D2" s="171"/>
    </row>
    <row r="3" spans="1:119" ht="18.75" customHeight="1" thickBot="1" x14ac:dyDescent="0.2">
      <c r="A3" s="169"/>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69"/>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31007452</v>
      </c>
      <c r="BO4" s="485"/>
      <c r="BP4" s="485"/>
      <c r="BQ4" s="485"/>
      <c r="BR4" s="485"/>
      <c r="BS4" s="485"/>
      <c r="BT4" s="485"/>
      <c r="BU4" s="486"/>
      <c r="BV4" s="484">
        <v>28761002</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8.4</v>
      </c>
      <c r="CU4" s="625"/>
      <c r="CV4" s="625"/>
      <c r="CW4" s="625"/>
      <c r="CX4" s="625"/>
      <c r="CY4" s="625"/>
      <c r="CZ4" s="625"/>
      <c r="DA4" s="626"/>
      <c r="DB4" s="624">
        <v>8.9</v>
      </c>
      <c r="DC4" s="625"/>
      <c r="DD4" s="625"/>
      <c r="DE4" s="625"/>
      <c r="DF4" s="625"/>
      <c r="DG4" s="625"/>
      <c r="DH4" s="625"/>
      <c r="DI4" s="626"/>
    </row>
    <row r="5" spans="1:119" ht="18.75" customHeight="1" x14ac:dyDescent="0.15">
      <c r="A5" s="169"/>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29296393</v>
      </c>
      <c r="BO5" s="456"/>
      <c r="BP5" s="456"/>
      <c r="BQ5" s="456"/>
      <c r="BR5" s="456"/>
      <c r="BS5" s="456"/>
      <c r="BT5" s="456"/>
      <c r="BU5" s="457"/>
      <c r="BV5" s="455">
        <v>27042866</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83.1</v>
      </c>
      <c r="CU5" s="453"/>
      <c r="CV5" s="453"/>
      <c r="CW5" s="453"/>
      <c r="CX5" s="453"/>
      <c r="CY5" s="453"/>
      <c r="CZ5" s="453"/>
      <c r="DA5" s="454"/>
      <c r="DB5" s="452">
        <v>85.2</v>
      </c>
      <c r="DC5" s="453"/>
      <c r="DD5" s="453"/>
      <c r="DE5" s="453"/>
      <c r="DF5" s="453"/>
      <c r="DG5" s="453"/>
      <c r="DH5" s="453"/>
      <c r="DI5" s="454"/>
    </row>
    <row r="6" spans="1:119" ht="18.75" customHeight="1" x14ac:dyDescent="0.15">
      <c r="A6" s="169"/>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1711059</v>
      </c>
      <c r="BO6" s="456"/>
      <c r="BP6" s="456"/>
      <c r="BQ6" s="456"/>
      <c r="BR6" s="456"/>
      <c r="BS6" s="456"/>
      <c r="BT6" s="456"/>
      <c r="BU6" s="457"/>
      <c r="BV6" s="455">
        <v>1718136</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83.2</v>
      </c>
      <c r="CU6" s="599"/>
      <c r="CV6" s="599"/>
      <c r="CW6" s="599"/>
      <c r="CX6" s="599"/>
      <c r="CY6" s="599"/>
      <c r="CZ6" s="599"/>
      <c r="DA6" s="600"/>
      <c r="DB6" s="598">
        <v>85.6</v>
      </c>
      <c r="DC6" s="599"/>
      <c r="DD6" s="599"/>
      <c r="DE6" s="599"/>
      <c r="DF6" s="599"/>
      <c r="DG6" s="599"/>
      <c r="DH6" s="599"/>
      <c r="DI6" s="600"/>
    </row>
    <row r="7" spans="1:119" ht="18.75" customHeight="1" x14ac:dyDescent="0.15">
      <c r="A7" s="169"/>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352086</v>
      </c>
      <c r="BO7" s="456"/>
      <c r="BP7" s="456"/>
      <c r="BQ7" s="456"/>
      <c r="BR7" s="456"/>
      <c r="BS7" s="456"/>
      <c r="BT7" s="456"/>
      <c r="BU7" s="457"/>
      <c r="BV7" s="455">
        <v>315311</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16232182</v>
      </c>
      <c r="CU7" s="456"/>
      <c r="CV7" s="456"/>
      <c r="CW7" s="456"/>
      <c r="CX7" s="456"/>
      <c r="CY7" s="456"/>
      <c r="CZ7" s="456"/>
      <c r="DA7" s="457"/>
      <c r="DB7" s="455">
        <v>15823786</v>
      </c>
      <c r="DC7" s="456"/>
      <c r="DD7" s="456"/>
      <c r="DE7" s="456"/>
      <c r="DF7" s="456"/>
      <c r="DG7" s="456"/>
      <c r="DH7" s="456"/>
      <c r="DI7" s="457"/>
    </row>
    <row r="8" spans="1:119" ht="18.75" customHeight="1" thickBot="1" x14ac:dyDescent="0.2">
      <c r="A8" s="169"/>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90</v>
      </c>
      <c r="AV8" s="514"/>
      <c r="AW8" s="514"/>
      <c r="AX8" s="514"/>
      <c r="AY8" s="469" t="s">
        <v>104</v>
      </c>
      <c r="AZ8" s="470"/>
      <c r="BA8" s="470"/>
      <c r="BB8" s="470"/>
      <c r="BC8" s="470"/>
      <c r="BD8" s="470"/>
      <c r="BE8" s="470"/>
      <c r="BF8" s="470"/>
      <c r="BG8" s="470"/>
      <c r="BH8" s="470"/>
      <c r="BI8" s="470"/>
      <c r="BJ8" s="470"/>
      <c r="BK8" s="470"/>
      <c r="BL8" s="470"/>
      <c r="BM8" s="471"/>
      <c r="BN8" s="455">
        <v>1358973</v>
      </c>
      <c r="BO8" s="456"/>
      <c r="BP8" s="456"/>
      <c r="BQ8" s="456"/>
      <c r="BR8" s="456"/>
      <c r="BS8" s="456"/>
      <c r="BT8" s="456"/>
      <c r="BU8" s="457"/>
      <c r="BV8" s="455">
        <v>1402825</v>
      </c>
      <c r="BW8" s="456"/>
      <c r="BX8" s="456"/>
      <c r="BY8" s="456"/>
      <c r="BZ8" s="456"/>
      <c r="CA8" s="456"/>
      <c r="CB8" s="456"/>
      <c r="CC8" s="457"/>
      <c r="CD8" s="495" t="s">
        <v>105</v>
      </c>
      <c r="CE8" s="415"/>
      <c r="CF8" s="415"/>
      <c r="CG8" s="415"/>
      <c r="CH8" s="415"/>
      <c r="CI8" s="415"/>
      <c r="CJ8" s="415"/>
      <c r="CK8" s="415"/>
      <c r="CL8" s="415"/>
      <c r="CM8" s="415"/>
      <c r="CN8" s="415"/>
      <c r="CO8" s="415"/>
      <c r="CP8" s="415"/>
      <c r="CQ8" s="415"/>
      <c r="CR8" s="415"/>
      <c r="CS8" s="496"/>
      <c r="CT8" s="558">
        <v>0.26</v>
      </c>
      <c r="CU8" s="559"/>
      <c r="CV8" s="559"/>
      <c r="CW8" s="559"/>
      <c r="CX8" s="559"/>
      <c r="CY8" s="559"/>
      <c r="CZ8" s="559"/>
      <c r="DA8" s="560"/>
      <c r="DB8" s="558">
        <v>0.26</v>
      </c>
      <c r="DC8" s="559"/>
      <c r="DD8" s="559"/>
      <c r="DE8" s="559"/>
      <c r="DF8" s="559"/>
      <c r="DG8" s="559"/>
      <c r="DH8" s="559"/>
      <c r="DI8" s="560"/>
    </row>
    <row r="9" spans="1:119" ht="18.75" customHeight="1" thickBot="1" x14ac:dyDescent="0.2">
      <c r="A9" s="169"/>
      <c r="B9" s="587" t="s">
        <v>106</v>
      </c>
      <c r="C9" s="588"/>
      <c r="D9" s="588"/>
      <c r="E9" s="588"/>
      <c r="F9" s="588"/>
      <c r="G9" s="588"/>
      <c r="H9" s="588"/>
      <c r="I9" s="588"/>
      <c r="J9" s="588"/>
      <c r="K9" s="506"/>
      <c r="L9" s="589" t="s">
        <v>107</v>
      </c>
      <c r="M9" s="590"/>
      <c r="N9" s="590"/>
      <c r="O9" s="590"/>
      <c r="P9" s="590"/>
      <c r="Q9" s="591"/>
      <c r="R9" s="592">
        <v>28079</v>
      </c>
      <c r="S9" s="593"/>
      <c r="T9" s="593"/>
      <c r="U9" s="593"/>
      <c r="V9" s="594"/>
      <c r="W9" s="524" t="s">
        <v>108</v>
      </c>
      <c r="X9" s="525"/>
      <c r="Y9" s="525"/>
      <c r="Z9" s="525"/>
      <c r="AA9" s="525"/>
      <c r="AB9" s="525"/>
      <c r="AC9" s="525"/>
      <c r="AD9" s="525"/>
      <c r="AE9" s="525"/>
      <c r="AF9" s="525"/>
      <c r="AG9" s="525"/>
      <c r="AH9" s="525"/>
      <c r="AI9" s="525"/>
      <c r="AJ9" s="525"/>
      <c r="AK9" s="525"/>
      <c r="AL9" s="595"/>
      <c r="AM9" s="512" t="s">
        <v>109</v>
      </c>
      <c r="AN9" s="412"/>
      <c r="AO9" s="412"/>
      <c r="AP9" s="412"/>
      <c r="AQ9" s="412"/>
      <c r="AR9" s="412"/>
      <c r="AS9" s="412"/>
      <c r="AT9" s="413"/>
      <c r="AU9" s="513" t="s">
        <v>90</v>
      </c>
      <c r="AV9" s="514"/>
      <c r="AW9" s="514"/>
      <c r="AX9" s="514"/>
      <c r="AY9" s="469" t="s">
        <v>110</v>
      </c>
      <c r="AZ9" s="470"/>
      <c r="BA9" s="470"/>
      <c r="BB9" s="470"/>
      <c r="BC9" s="470"/>
      <c r="BD9" s="470"/>
      <c r="BE9" s="470"/>
      <c r="BF9" s="470"/>
      <c r="BG9" s="470"/>
      <c r="BH9" s="470"/>
      <c r="BI9" s="470"/>
      <c r="BJ9" s="470"/>
      <c r="BK9" s="470"/>
      <c r="BL9" s="470"/>
      <c r="BM9" s="471"/>
      <c r="BN9" s="455">
        <v>-43852</v>
      </c>
      <c r="BO9" s="456"/>
      <c r="BP9" s="456"/>
      <c r="BQ9" s="456"/>
      <c r="BR9" s="456"/>
      <c r="BS9" s="456"/>
      <c r="BT9" s="456"/>
      <c r="BU9" s="457"/>
      <c r="BV9" s="455">
        <v>-95562</v>
      </c>
      <c r="BW9" s="456"/>
      <c r="BX9" s="456"/>
      <c r="BY9" s="456"/>
      <c r="BZ9" s="456"/>
      <c r="CA9" s="456"/>
      <c r="CB9" s="456"/>
      <c r="CC9" s="457"/>
      <c r="CD9" s="495" t="s">
        <v>111</v>
      </c>
      <c r="CE9" s="415"/>
      <c r="CF9" s="415"/>
      <c r="CG9" s="415"/>
      <c r="CH9" s="415"/>
      <c r="CI9" s="415"/>
      <c r="CJ9" s="415"/>
      <c r="CK9" s="415"/>
      <c r="CL9" s="415"/>
      <c r="CM9" s="415"/>
      <c r="CN9" s="415"/>
      <c r="CO9" s="415"/>
      <c r="CP9" s="415"/>
      <c r="CQ9" s="415"/>
      <c r="CR9" s="415"/>
      <c r="CS9" s="496"/>
      <c r="CT9" s="452">
        <v>17</v>
      </c>
      <c r="CU9" s="453"/>
      <c r="CV9" s="453"/>
      <c r="CW9" s="453"/>
      <c r="CX9" s="453"/>
      <c r="CY9" s="453"/>
      <c r="CZ9" s="453"/>
      <c r="DA9" s="454"/>
      <c r="DB9" s="452">
        <v>18.100000000000001</v>
      </c>
      <c r="DC9" s="453"/>
      <c r="DD9" s="453"/>
      <c r="DE9" s="453"/>
      <c r="DF9" s="453"/>
      <c r="DG9" s="453"/>
      <c r="DH9" s="453"/>
      <c r="DI9" s="454"/>
    </row>
    <row r="10" spans="1:119" ht="18.75" customHeight="1" thickBot="1" x14ac:dyDescent="0.2">
      <c r="A10" s="169"/>
      <c r="B10" s="587"/>
      <c r="C10" s="588"/>
      <c r="D10" s="588"/>
      <c r="E10" s="588"/>
      <c r="F10" s="588"/>
      <c r="G10" s="588"/>
      <c r="H10" s="588"/>
      <c r="I10" s="588"/>
      <c r="J10" s="588"/>
      <c r="K10" s="506"/>
      <c r="L10" s="411" t="s">
        <v>112</v>
      </c>
      <c r="M10" s="412"/>
      <c r="N10" s="412"/>
      <c r="O10" s="412"/>
      <c r="P10" s="412"/>
      <c r="Q10" s="413"/>
      <c r="R10" s="408">
        <v>30658</v>
      </c>
      <c r="S10" s="409"/>
      <c r="T10" s="409"/>
      <c r="U10" s="409"/>
      <c r="V10" s="468"/>
      <c r="W10" s="596"/>
      <c r="X10" s="406"/>
      <c r="Y10" s="406"/>
      <c r="Z10" s="406"/>
      <c r="AA10" s="406"/>
      <c r="AB10" s="406"/>
      <c r="AC10" s="406"/>
      <c r="AD10" s="406"/>
      <c r="AE10" s="406"/>
      <c r="AF10" s="406"/>
      <c r="AG10" s="406"/>
      <c r="AH10" s="406"/>
      <c r="AI10" s="406"/>
      <c r="AJ10" s="406"/>
      <c r="AK10" s="406"/>
      <c r="AL10" s="597"/>
      <c r="AM10" s="512" t="s">
        <v>113</v>
      </c>
      <c r="AN10" s="412"/>
      <c r="AO10" s="412"/>
      <c r="AP10" s="412"/>
      <c r="AQ10" s="412"/>
      <c r="AR10" s="412"/>
      <c r="AS10" s="412"/>
      <c r="AT10" s="413"/>
      <c r="AU10" s="513" t="s">
        <v>114</v>
      </c>
      <c r="AV10" s="514"/>
      <c r="AW10" s="514"/>
      <c r="AX10" s="514"/>
      <c r="AY10" s="469" t="s">
        <v>115</v>
      </c>
      <c r="AZ10" s="470"/>
      <c r="BA10" s="470"/>
      <c r="BB10" s="470"/>
      <c r="BC10" s="470"/>
      <c r="BD10" s="470"/>
      <c r="BE10" s="470"/>
      <c r="BF10" s="470"/>
      <c r="BG10" s="470"/>
      <c r="BH10" s="470"/>
      <c r="BI10" s="470"/>
      <c r="BJ10" s="470"/>
      <c r="BK10" s="470"/>
      <c r="BL10" s="470"/>
      <c r="BM10" s="471"/>
      <c r="BN10" s="455">
        <v>1168759</v>
      </c>
      <c r="BO10" s="456"/>
      <c r="BP10" s="456"/>
      <c r="BQ10" s="456"/>
      <c r="BR10" s="456"/>
      <c r="BS10" s="456"/>
      <c r="BT10" s="456"/>
      <c r="BU10" s="457"/>
      <c r="BV10" s="455">
        <v>152936</v>
      </c>
      <c r="BW10" s="456"/>
      <c r="BX10" s="456"/>
      <c r="BY10" s="456"/>
      <c r="BZ10" s="456"/>
      <c r="CA10" s="456"/>
      <c r="CB10" s="456"/>
      <c r="CC10" s="457"/>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114</v>
      </c>
      <c r="AV11" s="514"/>
      <c r="AW11" s="514"/>
      <c r="AX11" s="514"/>
      <c r="AY11" s="469" t="s">
        <v>120</v>
      </c>
      <c r="AZ11" s="470"/>
      <c r="BA11" s="470"/>
      <c r="BB11" s="470"/>
      <c r="BC11" s="470"/>
      <c r="BD11" s="470"/>
      <c r="BE11" s="470"/>
      <c r="BF11" s="470"/>
      <c r="BG11" s="470"/>
      <c r="BH11" s="470"/>
      <c r="BI11" s="470"/>
      <c r="BJ11" s="470"/>
      <c r="BK11" s="470"/>
      <c r="BL11" s="470"/>
      <c r="BM11" s="471"/>
      <c r="BN11" s="455">
        <v>555373</v>
      </c>
      <c r="BO11" s="456"/>
      <c r="BP11" s="456"/>
      <c r="BQ11" s="456"/>
      <c r="BR11" s="456"/>
      <c r="BS11" s="456"/>
      <c r="BT11" s="456"/>
      <c r="BU11" s="457"/>
      <c r="BV11" s="455">
        <v>579272</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69"/>
      <c r="B12" s="561" t="s">
        <v>123</v>
      </c>
      <c r="C12" s="562"/>
      <c r="D12" s="562"/>
      <c r="E12" s="562"/>
      <c r="F12" s="562"/>
      <c r="G12" s="562"/>
      <c r="H12" s="562"/>
      <c r="I12" s="562"/>
      <c r="J12" s="562"/>
      <c r="K12" s="563"/>
      <c r="L12" s="570" t="s">
        <v>124</v>
      </c>
      <c r="M12" s="571"/>
      <c r="N12" s="571"/>
      <c r="O12" s="571"/>
      <c r="P12" s="571"/>
      <c r="Q12" s="572"/>
      <c r="R12" s="573">
        <v>25939</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114</v>
      </c>
      <c r="AV12" s="514"/>
      <c r="AW12" s="514"/>
      <c r="AX12" s="514"/>
      <c r="AY12" s="469" t="s">
        <v>128</v>
      </c>
      <c r="AZ12" s="470"/>
      <c r="BA12" s="470"/>
      <c r="BB12" s="470"/>
      <c r="BC12" s="470"/>
      <c r="BD12" s="470"/>
      <c r="BE12" s="470"/>
      <c r="BF12" s="470"/>
      <c r="BG12" s="470"/>
      <c r="BH12" s="470"/>
      <c r="BI12" s="470"/>
      <c r="BJ12" s="470"/>
      <c r="BK12" s="470"/>
      <c r="BL12" s="470"/>
      <c r="BM12" s="471"/>
      <c r="BN12" s="455">
        <v>869434</v>
      </c>
      <c r="BO12" s="456"/>
      <c r="BP12" s="456"/>
      <c r="BQ12" s="456"/>
      <c r="BR12" s="456"/>
      <c r="BS12" s="456"/>
      <c r="BT12" s="456"/>
      <c r="BU12" s="457"/>
      <c r="BV12" s="455">
        <v>641560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69"/>
      <c r="B13" s="564"/>
      <c r="C13" s="565"/>
      <c r="D13" s="565"/>
      <c r="E13" s="565"/>
      <c r="F13" s="565"/>
      <c r="G13" s="565"/>
      <c r="H13" s="565"/>
      <c r="I13" s="565"/>
      <c r="J13" s="565"/>
      <c r="K13" s="566"/>
      <c r="L13" s="178"/>
      <c r="M13" s="539" t="s">
        <v>130</v>
      </c>
      <c r="N13" s="540"/>
      <c r="O13" s="540"/>
      <c r="P13" s="540"/>
      <c r="Q13" s="541"/>
      <c r="R13" s="542">
        <v>25523</v>
      </c>
      <c r="S13" s="543"/>
      <c r="T13" s="543"/>
      <c r="U13" s="543"/>
      <c r="V13" s="544"/>
      <c r="W13" s="545" t="s">
        <v>131</v>
      </c>
      <c r="X13" s="441"/>
      <c r="Y13" s="441"/>
      <c r="Z13" s="441"/>
      <c r="AA13" s="441"/>
      <c r="AB13" s="442"/>
      <c r="AC13" s="408">
        <v>1969</v>
      </c>
      <c r="AD13" s="409"/>
      <c r="AE13" s="409"/>
      <c r="AF13" s="409"/>
      <c r="AG13" s="410"/>
      <c r="AH13" s="408">
        <v>2207</v>
      </c>
      <c r="AI13" s="409"/>
      <c r="AJ13" s="409"/>
      <c r="AK13" s="409"/>
      <c r="AL13" s="468"/>
      <c r="AM13" s="512" t="s">
        <v>132</v>
      </c>
      <c r="AN13" s="412"/>
      <c r="AO13" s="412"/>
      <c r="AP13" s="412"/>
      <c r="AQ13" s="412"/>
      <c r="AR13" s="412"/>
      <c r="AS13" s="412"/>
      <c r="AT13" s="413"/>
      <c r="AU13" s="513" t="s">
        <v>114</v>
      </c>
      <c r="AV13" s="514"/>
      <c r="AW13" s="514"/>
      <c r="AX13" s="514"/>
      <c r="AY13" s="469" t="s">
        <v>133</v>
      </c>
      <c r="AZ13" s="470"/>
      <c r="BA13" s="470"/>
      <c r="BB13" s="470"/>
      <c r="BC13" s="470"/>
      <c r="BD13" s="470"/>
      <c r="BE13" s="470"/>
      <c r="BF13" s="470"/>
      <c r="BG13" s="470"/>
      <c r="BH13" s="470"/>
      <c r="BI13" s="470"/>
      <c r="BJ13" s="470"/>
      <c r="BK13" s="470"/>
      <c r="BL13" s="470"/>
      <c r="BM13" s="471"/>
      <c r="BN13" s="455">
        <v>810846</v>
      </c>
      <c r="BO13" s="456"/>
      <c r="BP13" s="456"/>
      <c r="BQ13" s="456"/>
      <c r="BR13" s="456"/>
      <c r="BS13" s="456"/>
      <c r="BT13" s="456"/>
      <c r="BU13" s="457"/>
      <c r="BV13" s="455">
        <v>-4914</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7.7</v>
      </c>
      <c r="CU13" s="453"/>
      <c r="CV13" s="453"/>
      <c r="CW13" s="453"/>
      <c r="CX13" s="453"/>
      <c r="CY13" s="453"/>
      <c r="CZ13" s="453"/>
      <c r="DA13" s="454"/>
      <c r="DB13" s="452">
        <v>7.6</v>
      </c>
      <c r="DC13" s="453"/>
      <c r="DD13" s="453"/>
      <c r="DE13" s="453"/>
      <c r="DF13" s="453"/>
      <c r="DG13" s="453"/>
      <c r="DH13" s="453"/>
      <c r="DI13" s="454"/>
    </row>
    <row r="14" spans="1:119" ht="18.75" customHeight="1" thickBot="1" x14ac:dyDescent="0.2">
      <c r="A14" s="169"/>
      <c r="B14" s="564"/>
      <c r="C14" s="565"/>
      <c r="D14" s="565"/>
      <c r="E14" s="565"/>
      <c r="F14" s="565"/>
      <c r="G14" s="565"/>
      <c r="H14" s="565"/>
      <c r="I14" s="565"/>
      <c r="J14" s="565"/>
      <c r="K14" s="566"/>
      <c r="L14" s="529" t="s">
        <v>135</v>
      </c>
      <c r="M14" s="582"/>
      <c r="N14" s="582"/>
      <c r="O14" s="582"/>
      <c r="P14" s="582"/>
      <c r="Q14" s="583"/>
      <c r="R14" s="542">
        <v>26657</v>
      </c>
      <c r="S14" s="543"/>
      <c r="T14" s="543"/>
      <c r="U14" s="543"/>
      <c r="V14" s="544"/>
      <c r="W14" s="546"/>
      <c r="X14" s="444"/>
      <c r="Y14" s="444"/>
      <c r="Z14" s="444"/>
      <c r="AA14" s="444"/>
      <c r="AB14" s="445"/>
      <c r="AC14" s="535">
        <v>14.4</v>
      </c>
      <c r="AD14" s="536"/>
      <c r="AE14" s="536"/>
      <c r="AF14" s="536"/>
      <c r="AG14" s="537"/>
      <c r="AH14" s="535">
        <v>15.5</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v>0.5</v>
      </c>
      <c r="DC14" s="553"/>
      <c r="DD14" s="553"/>
      <c r="DE14" s="553"/>
      <c r="DF14" s="553"/>
      <c r="DG14" s="553"/>
      <c r="DH14" s="553"/>
      <c r="DI14" s="554"/>
    </row>
    <row r="15" spans="1:119" ht="18.75" customHeight="1" x14ac:dyDescent="0.15">
      <c r="A15" s="169"/>
      <c r="B15" s="564"/>
      <c r="C15" s="565"/>
      <c r="D15" s="565"/>
      <c r="E15" s="565"/>
      <c r="F15" s="565"/>
      <c r="G15" s="565"/>
      <c r="H15" s="565"/>
      <c r="I15" s="565"/>
      <c r="J15" s="565"/>
      <c r="K15" s="566"/>
      <c r="L15" s="178"/>
      <c r="M15" s="539" t="s">
        <v>130</v>
      </c>
      <c r="N15" s="540"/>
      <c r="O15" s="540"/>
      <c r="P15" s="540"/>
      <c r="Q15" s="541"/>
      <c r="R15" s="542">
        <v>26274</v>
      </c>
      <c r="S15" s="543"/>
      <c r="T15" s="543"/>
      <c r="U15" s="543"/>
      <c r="V15" s="544"/>
      <c r="W15" s="545" t="s">
        <v>137</v>
      </c>
      <c r="X15" s="441"/>
      <c r="Y15" s="441"/>
      <c r="Z15" s="441"/>
      <c r="AA15" s="441"/>
      <c r="AB15" s="442"/>
      <c r="AC15" s="408">
        <v>3662</v>
      </c>
      <c r="AD15" s="409"/>
      <c r="AE15" s="409"/>
      <c r="AF15" s="409"/>
      <c r="AG15" s="410"/>
      <c r="AH15" s="408">
        <v>3829</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3982619</v>
      </c>
      <c r="BO15" s="485"/>
      <c r="BP15" s="485"/>
      <c r="BQ15" s="485"/>
      <c r="BR15" s="485"/>
      <c r="BS15" s="485"/>
      <c r="BT15" s="485"/>
      <c r="BU15" s="486"/>
      <c r="BV15" s="484">
        <v>3891779</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26.8</v>
      </c>
      <c r="AD16" s="536"/>
      <c r="AE16" s="536"/>
      <c r="AF16" s="536"/>
      <c r="AG16" s="537"/>
      <c r="AH16" s="535">
        <v>26.9</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15186940</v>
      </c>
      <c r="BO16" s="456"/>
      <c r="BP16" s="456"/>
      <c r="BQ16" s="456"/>
      <c r="BR16" s="456"/>
      <c r="BS16" s="456"/>
      <c r="BT16" s="456"/>
      <c r="BU16" s="457"/>
      <c r="BV16" s="455">
        <v>14827330</v>
      </c>
      <c r="BW16" s="456"/>
      <c r="BX16" s="456"/>
      <c r="BY16" s="456"/>
      <c r="BZ16" s="456"/>
      <c r="CA16" s="456"/>
      <c r="CB16" s="456"/>
      <c r="CC16" s="457"/>
      <c r="CD16" s="182"/>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69"/>
      <c r="B17" s="567"/>
      <c r="C17" s="568"/>
      <c r="D17" s="568"/>
      <c r="E17" s="568"/>
      <c r="F17" s="568"/>
      <c r="G17" s="568"/>
      <c r="H17" s="568"/>
      <c r="I17" s="568"/>
      <c r="J17" s="568"/>
      <c r="K17" s="569"/>
      <c r="L17" s="183"/>
      <c r="M17" s="548" t="s">
        <v>143</v>
      </c>
      <c r="N17" s="549"/>
      <c r="O17" s="549"/>
      <c r="P17" s="549"/>
      <c r="Q17" s="550"/>
      <c r="R17" s="532" t="s">
        <v>144</v>
      </c>
      <c r="S17" s="533"/>
      <c r="T17" s="533"/>
      <c r="U17" s="533"/>
      <c r="V17" s="534"/>
      <c r="W17" s="545" t="s">
        <v>145</v>
      </c>
      <c r="X17" s="441"/>
      <c r="Y17" s="441"/>
      <c r="Z17" s="441"/>
      <c r="AA17" s="441"/>
      <c r="AB17" s="442"/>
      <c r="AC17" s="408">
        <v>8033</v>
      </c>
      <c r="AD17" s="409"/>
      <c r="AE17" s="409"/>
      <c r="AF17" s="409"/>
      <c r="AG17" s="410"/>
      <c r="AH17" s="408">
        <v>8218</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4925006</v>
      </c>
      <c r="BO17" s="456"/>
      <c r="BP17" s="456"/>
      <c r="BQ17" s="456"/>
      <c r="BR17" s="456"/>
      <c r="BS17" s="456"/>
      <c r="BT17" s="456"/>
      <c r="BU17" s="457"/>
      <c r="BV17" s="455">
        <v>4820893</v>
      </c>
      <c r="BW17" s="456"/>
      <c r="BX17" s="456"/>
      <c r="BY17" s="456"/>
      <c r="BZ17" s="456"/>
      <c r="CA17" s="456"/>
      <c r="CB17" s="456"/>
      <c r="CC17" s="457"/>
      <c r="CD17" s="182"/>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69"/>
      <c r="B18" s="505" t="s">
        <v>147</v>
      </c>
      <c r="C18" s="506"/>
      <c r="D18" s="506"/>
      <c r="E18" s="507"/>
      <c r="F18" s="507"/>
      <c r="G18" s="507"/>
      <c r="H18" s="507"/>
      <c r="I18" s="507"/>
      <c r="J18" s="507"/>
      <c r="K18" s="507"/>
      <c r="L18" s="508">
        <v>793.29</v>
      </c>
      <c r="M18" s="508"/>
      <c r="N18" s="508"/>
      <c r="O18" s="508"/>
      <c r="P18" s="508"/>
      <c r="Q18" s="508"/>
      <c r="R18" s="509"/>
      <c r="S18" s="509"/>
      <c r="T18" s="509"/>
      <c r="U18" s="509"/>
      <c r="V18" s="510"/>
      <c r="W18" s="526"/>
      <c r="X18" s="527"/>
      <c r="Y18" s="527"/>
      <c r="Z18" s="527"/>
      <c r="AA18" s="527"/>
      <c r="AB18" s="551"/>
      <c r="AC18" s="425">
        <v>58.8</v>
      </c>
      <c r="AD18" s="426"/>
      <c r="AE18" s="426"/>
      <c r="AF18" s="426"/>
      <c r="AG18" s="511"/>
      <c r="AH18" s="425">
        <v>57.7</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14544940</v>
      </c>
      <c r="BO18" s="456"/>
      <c r="BP18" s="456"/>
      <c r="BQ18" s="456"/>
      <c r="BR18" s="456"/>
      <c r="BS18" s="456"/>
      <c r="BT18" s="456"/>
      <c r="BU18" s="457"/>
      <c r="BV18" s="455">
        <v>13666302</v>
      </c>
      <c r="BW18" s="456"/>
      <c r="BX18" s="456"/>
      <c r="BY18" s="456"/>
      <c r="BZ18" s="456"/>
      <c r="CA18" s="456"/>
      <c r="CB18" s="456"/>
      <c r="CC18" s="457"/>
      <c r="CD18" s="182"/>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69"/>
      <c r="B19" s="505" t="s">
        <v>149</v>
      </c>
      <c r="C19" s="506"/>
      <c r="D19" s="506"/>
      <c r="E19" s="507"/>
      <c r="F19" s="507"/>
      <c r="G19" s="507"/>
      <c r="H19" s="507"/>
      <c r="I19" s="507"/>
      <c r="J19" s="507"/>
      <c r="K19" s="507"/>
      <c r="L19" s="515">
        <v>35</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22038830</v>
      </c>
      <c r="BO19" s="456"/>
      <c r="BP19" s="456"/>
      <c r="BQ19" s="456"/>
      <c r="BR19" s="456"/>
      <c r="BS19" s="456"/>
      <c r="BT19" s="456"/>
      <c r="BU19" s="457"/>
      <c r="BV19" s="455">
        <v>20517543</v>
      </c>
      <c r="BW19" s="456"/>
      <c r="BX19" s="456"/>
      <c r="BY19" s="456"/>
      <c r="BZ19" s="456"/>
      <c r="CA19" s="456"/>
      <c r="CB19" s="456"/>
      <c r="CC19" s="457"/>
      <c r="CD19" s="182"/>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69"/>
      <c r="B20" s="505" t="s">
        <v>151</v>
      </c>
      <c r="C20" s="506"/>
      <c r="D20" s="506"/>
      <c r="E20" s="507"/>
      <c r="F20" s="507"/>
      <c r="G20" s="507"/>
      <c r="H20" s="507"/>
      <c r="I20" s="507"/>
      <c r="J20" s="507"/>
      <c r="K20" s="507"/>
      <c r="L20" s="515">
        <v>11324</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82"/>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69"/>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82"/>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69"/>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28905181</v>
      </c>
      <c r="BO22" s="485"/>
      <c r="BP22" s="485"/>
      <c r="BQ22" s="485"/>
      <c r="BR22" s="485"/>
      <c r="BS22" s="485"/>
      <c r="BT22" s="485"/>
      <c r="BU22" s="486"/>
      <c r="BV22" s="484">
        <v>29106294</v>
      </c>
      <c r="BW22" s="485"/>
      <c r="BX22" s="485"/>
      <c r="BY22" s="485"/>
      <c r="BZ22" s="485"/>
      <c r="CA22" s="485"/>
      <c r="CB22" s="485"/>
      <c r="CC22" s="486"/>
      <c r="CD22" s="182"/>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69"/>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18649279</v>
      </c>
      <c r="BO23" s="456"/>
      <c r="BP23" s="456"/>
      <c r="BQ23" s="456"/>
      <c r="BR23" s="456"/>
      <c r="BS23" s="456"/>
      <c r="BT23" s="456"/>
      <c r="BU23" s="457"/>
      <c r="BV23" s="455">
        <v>19346708</v>
      </c>
      <c r="BW23" s="456"/>
      <c r="BX23" s="456"/>
      <c r="BY23" s="456"/>
      <c r="BZ23" s="456"/>
      <c r="CA23" s="456"/>
      <c r="CB23" s="456"/>
      <c r="CC23" s="457"/>
      <c r="CD23" s="182"/>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69"/>
      <c r="B24" s="434"/>
      <c r="C24" s="435"/>
      <c r="D24" s="436"/>
      <c r="E24" s="411" t="s">
        <v>161</v>
      </c>
      <c r="F24" s="412"/>
      <c r="G24" s="412"/>
      <c r="H24" s="412"/>
      <c r="I24" s="412"/>
      <c r="J24" s="412"/>
      <c r="K24" s="413"/>
      <c r="L24" s="408">
        <v>1</v>
      </c>
      <c r="M24" s="409"/>
      <c r="N24" s="409"/>
      <c r="O24" s="409"/>
      <c r="P24" s="410"/>
      <c r="Q24" s="408">
        <v>7470</v>
      </c>
      <c r="R24" s="409"/>
      <c r="S24" s="409"/>
      <c r="T24" s="409"/>
      <c r="U24" s="409"/>
      <c r="V24" s="410"/>
      <c r="W24" s="498"/>
      <c r="X24" s="435"/>
      <c r="Y24" s="436"/>
      <c r="Z24" s="411" t="s">
        <v>162</v>
      </c>
      <c r="AA24" s="412"/>
      <c r="AB24" s="412"/>
      <c r="AC24" s="412"/>
      <c r="AD24" s="412"/>
      <c r="AE24" s="412"/>
      <c r="AF24" s="412"/>
      <c r="AG24" s="413"/>
      <c r="AH24" s="408">
        <v>444</v>
      </c>
      <c r="AI24" s="409"/>
      <c r="AJ24" s="409"/>
      <c r="AK24" s="409"/>
      <c r="AL24" s="410"/>
      <c r="AM24" s="408">
        <v>1346208</v>
      </c>
      <c r="AN24" s="409"/>
      <c r="AO24" s="409"/>
      <c r="AP24" s="409"/>
      <c r="AQ24" s="409"/>
      <c r="AR24" s="410"/>
      <c r="AS24" s="408">
        <v>3032</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24880511</v>
      </c>
      <c r="BO24" s="456"/>
      <c r="BP24" s="456"/>
      <c r="BQ24" s="456"/>
      <c r="BR24" s="456"/>
      <c r="BS24" s="456"/>
      <c r="BT24" s="456"/>
      <c r="BU24" s="457"/>
      <c r="BV24" s="455">
        <v>24155529</v>
      </c>
      <c r="BW24" s="456"/>
      <c r="BX24" s="456"/>
      <c r="BY24" s="456"/>
      <c r="BZ24" s="456"/>
      <c r="CA24" s="456"/>
      <c r="CB24" s="456"/>
      <c r="CC24" s="457"/>
      <c r="CD24" s="182"/>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69"/>
      <c r="B25" s="434"/>
      <c r="C25" s="435"/>
      <c r="D25" s="436"/>
      <c r="E25" s="411" t="s">
        <v>164</v>
      </c>
      <c r="F25" s="412"/>
      <c r="G25" s="412"/>
      <c r="H25" s="412"/>
      <c r="I25" s="412"/>
      <c r="J25" s="412"/>
      <c r="K25" s="413"/>
      <c r="L25" s="408">
        <v>2</v>
      </c>
      <c r="M25" s="409"/>
      <c r="N25" s="409"/>
      <c r="O25" s="409"/>
      <c r="P25" s="410"/>
      <c r="Q25" s="408">
        <v>6750</v>
      </c>
      <c r="R25" s="409"/>
      <c r="S25" s="409"/>
      <c r="T25" s="409"/>
      <c r="U25" s="409"/>
      <c r="V25" s="410"/>
      <c r="W25" s="498"/>
      <c r="X25" s="435"/>
      <c r="Y25" s="436"/>
      <c r="Z25" s="411" t="s">
        <v>165</v>
      </c>
      <c r="AA25" s="412"/>
      <c r="AB25" s="412"/>
      <c r="AC25" s="412"/>
      <c r="AD25" s="412"/>
      <c r="AE25" s="412"/>
      <c r="AF25" s="412"/>
      <c r="AG25" s="413"/>
      <c r="AH25" s="408">
        <v>82</v>
      </c>
      <c r="AI25" s="409"/>
      <c r="AJ25" s="409"/>
      <c r="AK25" s="409"/>
      <c r="AL25" s="410"/>
      <c r="AM25" s="408">
        <v>238948</v>
      </c>
      <c r="AN25" s="409"/>
      <c r="AO25" s="409"/>
      <c r="AP25" s="409"/>
      <c r="AQ25" s="409"/>
      <c r="AR25" s="410"/>
      <c r="AS25" s="408">
        <v>2914</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1243170</v>
      </c>
      <c r="BO25" s="485"/>
      <c r="BP25" s="485"/>
      <c r="BQ25" s="485"/>
      <c r="BR25" s="485"/>
      <c r="BS25" s="485"/>
      <c r="BT25" s="485"/>
      <c r="BU25" s="486"/>
      <c r="BV25" s="484">
        <v>2107300</v>
      </c>
      <c r="BW25" s="485"/>
      <c r="BX25" s="485"/>
      <c r="BY25" s="485"/>
      <c r="BZ25" s="485"/>
      <c r="CA25" s="485"/>
      <c r="CB25" s="485"/>
      <c r="CC25" s="486"/>
      <c r="CD25" s="182"/>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69"/>
      <c r="B26" s="434"/>
      <c r="C26" s="435"/>
      <c r="D26" s="436"/>
      <c r="E26" s="411" t="s">
        <v>167</v>
      </c>
      <c r="F26" s="412"/>
      <c r="G26" s="412"/>
      <c r="H26" s="412"/>
      <c r="I26" s="412"/>
      <c r="J26" s="412"/>
      <c r="K26" s="413"/>
      <c r="L26" s="408">
        <v>1</v>
      </c>
      <c r="M26" s="409"/>
      <c r="N26" s="409"/>
      <c r="O26" s="409"/>
      <c r="P26" s="410"/>
      <c r="Q26" s="408">
        <v>6100</v>
      </c>
      <c r="R26" s="409"/>
      <c r="S26" s="409"/>
      <c r="T26" s="409"/>
      <c r="U26" s="409"/>
      <c r="V26" s="410"/>
      <c r="W26" s="498"/>
      <c r="X26" s="435"/>
      <c r="Y26" s="436"/>
      <c r="Z26" s="411" t="s">
        <v>168</v>
      </c>
      <c r="AA26" s="466"/>
      <c r="AB26" s="466"/>
      <c r="AC26" s="466"/>
      <c r="AD26" s="466"/>
      <c r="AE26" s="466"/>
      <c r="AF26" s="466"/>
      <c r="AG26" s="467"/>
      <c r="AH26" s="408">
        <v>10</v>
      </c>
      <c r="AI26" s="409"/>
      <c r="AJ26" s="409"/>
      <c r="AK26" s="409"/>
      <c r="AL26" s="410"/>
      <c r="AM26" s="408">
        <v>26080</v>
      </c>
      <c r="AN26" s="409"/>
      <c r="AO26" s="409"/>
      <c r="AP26" s="409"/>
      <c r="AQ26" s="409"/>
      <c r="AR26" s="410"/>
      <c r="AS26" s="408">
        <v>2608</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82"/>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69"/>
      <c r="B27" s="434"/>
      <c r="C27" s="435"/>
      <c r="D27" s="436"/>
      <c r="E27" s="411" t="s">
        <v>170</v>
      </c>
      <c r="F27" s="412"/>
      <c r="G27" s="412"/>
      <c r="H27" s="412"/>
      <c r="I27" s="412"/>
      <c r="J27" s="412"/>
      <c r="K27" s="413"/>
      <c r="L27" s="408">
        <v>1</v>
      </c>
      <c r="M27" s="409"/>
      <c r="N27" s="409"/>
      <c r="O27" s="409"/>
      <c r="P27" s="410"/>
      <c r="Q27" s="408">
        <v>4250</v>
      </c>
      <c r="R27" s="409"/>
      <c r="S27" s="409"/>
      <c r="T27" s="409"/>
      <c r="U27" s="409"/>
      <c r="V27" s="410"/>
      <c r="W27" s="498"/>
      <c r="X27" s="435"/>
      <c r="Y27" s="436"/>
      <c r="Z27" s="411" t="s">
        <v>171</v>
      </c>
      <c r="AA27" s="412"/>
      <c r="AB27" s="412"/>
      <c r="AC27" s="412"/>
      <c r="AD27" s="412"/>
      <c r="AE27" s="412"/>
      <c r="AF27" s="412"/>
      <c r="AG27" s="413"/>
      <c r="AH27" s="408">
        <v>39</v>
      </c>
      <c r="AI27" s="409"/>
      <c r="AJ27" s="409"/>
      <c r="AK27" s="409"/>
      <c r="AL27" s="410"/>
      <c r="AM27" s="408">
        <v>119664</v>
      </c>
      <c r="AN27" s="409"/>
      <c r="AO27" s="409"/>
      <c r="AP27" s="409"/>
      <c r="AQ27" s="409"/>
      <c r="AR27" s="410"/>
      <c r="AS27" s="408">
        <v>3068</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250000</v>
      </c>
      <c r="BO27" s="490"/>
      <c r="BP27" s="490"/>
      <c r="BQ27" s="490"/>
      <c r="BR27" s="490"/>
      <c r="BS27" s="490"/>
      <c r="BT27" s="490"/>
      <c r="BU27" s="491"/>
      <c r="BV27" s="489">
        <v>250000</v>
      </c>
      <c r="BW27" s="490"/>
      <c r="BX27" s="490"/>
      <c r="BY27" s="490"/>
      <c r="BZ27" s="490"/>
      <c r="CA27" s="490"/>
      <c r="CB27" s="490"/>
      <c r="CC27" s="491"/>
      <c r="CD27" s="184"/>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69"/>
      <c r="B28" s="434"/>
      <c r="C28" s="435"/>
      <c r="D28" s="436"/>
      <c r="E28" s="411" t="s">
        <v>173</v>
      </c>
      <c r="F28" s="412"/>
      <c r="G28" s="412"/>
      <c r="H28" s="412"/>
      <c r="I28" s="412"/>
      <c r="J28" s="412"/>
      <c r="K28" s="413"/>
      <c r="L28" s="408">
        <v>1</v>
      </c>
      <c r="M28" s="409"/>
      <c r="N28" s="409"/>
      <c r="O28" s="409"/>
      <c r="P28" s="410"/>
      <c r="Q28" s="408">
        <v>3550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6170498</v>
      </c>
      <c r="BO28" s="485"/>
      <c r="BP28" s="485"/>
      <c r="BQ28" s="485"/>
      <c r="BR28" s="485"/>
      <c r="BS28" s="485"/>
      <c r="BT28" s="485"/>
      <c r="BU28" s="486"/>
      <c r="BV28" s="484">
        <v>5371174</v>
      </c>
      <c r="BW28" s="485"/>
      <c r="BX28" s="485"/>
      <c r="BY28" s="485"/>
      <c r="BZ28" s="485"/>
      <c r="CA28" s="485"/>
      <c r="CB28" s="485"/>
      <c r="CC28" s="486"/>
      <c r="CD28" s="182"/>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69"/>
      <c r="B29" s="434"/>
      <c r="C29" s="435"/>
      <c r="D29" s="436"/>
      <c r="E29" s="411" t="s">
        <v>176</v>
      </c>
      <c r="F29" s="412"/>
      <c r="G29" s="412"/>
      <c r="H29" s="412"/>
      <c r="I29" s="412"/>
      <c r="J29" s="412"/>
      <c r="K29" s="413"/>
      <c r="L29" s="408">
        <v>16</v>
      </c>
      <c r="M29" s="409"/>
      <c r="N29" s="409"/>
      <c r="O29" s="409"/>
      <c r="P29" s="410"/>
      <c r="Q29" s="408">
        <v>3300</v>
      </c>
      <c r="R29" s="409"/>
      <c r="S29" s="409"/>
      <c r="T29" s="409"/>
      <c r="U29" s="409"/>
      <c r="V29" s="410"/>
      <c r="W29" s="499"/>
      <c r="X29" s="500"/>
      <c r="Y29" s="501"/>
      <c r="Z29" s="411" t="s">
        <v>177</v>
      </c>
      <c r="AA29" s="412"/>
      <c r="AB29" s="412"/>
      <c r="AC29" s="412"/>
      <c r="AD29" s="412"/>
      <c r="AE29" s="412"/>
      <c r="AF29" s="412"/>
      <c r="AG29" s="413"/>
      <c r="AH29" s="408">
        <v>483</v>
      </c>
      <c r="AI29" s="409"/>
      <c r="AJ29" s="409"/>
      <c r="AK29" s="409"/>
      <c r="AL29" s="410"/>
      <c r="AM29" s="408">
        <v>1465872</v>
      </c>
      <c r="AN29" s="409"/>
      <c r="AO29" s="409"/>
      <c r="AP29" s="409"/>
      <c r="AQ29" s="409"/>
      <c r="AR29" s="410"/>
      <c r="AS29" s="408">
        <v>3035</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507683</v>
      </c>
      <c r="BO29" s="456"/>
      <c r="BP29" s="456"/>
      <c r="BQ29" s="456"/>
      <c r="BR29" s="456"/>
      <c r="BS29" s="456"/>
      <c r="BT29" s="456"/>
      <c r="BU29" s="457"/>
      <c r="BV29" s="455">
        <v>553028</v>
      </c>
      <c r="BW29" s="456"/>
      <c r="BX29" s="456"/>
      <c r="BY29" s="456"/>
      <c r="BZ29" s="456"/>
      <c r="CA29" s="456"/>
      <c r="CB29" s="456"/>
      <c r="CC29" s="457"/>
      <c r="CD29" s="184"/>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69"/>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97.9</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7243057</v>
      </c>
      <c r="BO30" s="490"/>
      <c r="BP30" s="490"/>
      <c r="BQ30" s="490"/>
      <c r="BR30" s="490"/>
      <c r="BS30" s="490"/>
      <c r="BT30" s="490"/>
      <c r="BU30" s="491"/>
      <c r="BV30" s="489">
        <v>5995749</v>
      </c>
      <c r="BW30" s="490"/>
      <c r="BX30" s="490"/>
      <c r="BY30" s="490"/>
      <c r="BZ30" s="490"/>
      <c r="CA30" s="490"/>
      <c r="CB30" s="490"/>
      <c r="CC30" s="49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192"/>
    </row>
    <row r="33" spans="1:113" ht="13.5" customHeight="1" x14ac:dyDescent="0.15">
      <c r="A33" s="169"/>
      <c r="B33" s="193"/>
      <c r="C33" s="407" t="s">
        <v>186</v>
      </c>
      <c r="D33" s="407"/>
      <c r="E33" s="406" t="s">
        <v>187</v>
      </c>
      <c r="F33" s="406"/>
      <c r="G33" s="406"/>
      <c r="H33" s="406"/>
      <c r="I33" s="406"/>
      <c r="J33" s="406"/>
      <c r="K33" s="406"/>
      <c r="L33" s="406"/>
      <c r="M33" s="406"/>
      <c r="N33" s="406"/>
      <c r="O33" s="406"/>
      <c r="P33" s="406"/>
      <c r="Q33" s="406"/>
      <c r="R33" s="406"/>
      <c r="S33" s="406"/>
      <c r="T33" s="194"/>
      <c r="U33" s="407" t="s">
        <v>186</v>
      </c>
      <c r="V33" s="407"/>
      <c r="W33" s="406" t="s">
        <v>187</v>
      </c>
      <c r="X33" s="406"/>
      <c r="Y33" s="406"/>
      <c r="Z33" s="406"/>
      <c r="AA33" s="406"/>
      <c r="AB33" s="406"/>
      <c r="AC33" s="406"/>
      <c r="AD33" s="406"/>
      <c r="AE33" s="406"/>
      <c r="AF33" s="406"/>
      <c r="AG33" s="406"/>
      <c r="AH33" s="406"/>
      <c r="AI33" s="406"/>
      <c r="AJ33" s="406"/>
      <c r="AK33" s="406"/>
      <c r="AL33" s="194"/>
      <c r="AM33" s="407" t="s">
        <v>186</v>
      </c>
      <c r="AN33" s="407"/>
      <c r="AO33" s="406" t="s">
        <v>187</v>
      </c>
      <c r="AP33" s="406"/>
      <c r="AQ33" s="406"/>
      <c r="AR33" s="406"/>
      <c r="AS33" s="406"/>
      <c r="AT33" s="406"/>
      <c r="AU33" s="406"/>
      <c r="AV33" s="406"/>
      <c r="AW33" s="406"/>
      <c r="AX33" s="406"/>
      <c r="AY33" s="406"/>
      <c r="AZ33" s="406"/>
      <c r="BA33" s="406"/>
      <c r="BB33" s="406"/>
      <c r="BC33" s="406"/>
      <c r="BD33" s="195"/>
      <c r="BE33" s="406" t="s">
        <v>188</v>
      </c>
      <c r="BF33" s="406"/>
      <c r="BG33" s="406" t="s">
        <v>189</v>
      </c>
      <c r="BH33" s="406"/>
      <c r="BI33" s="406"/>
      <c r="BJ33" s="406"/>
      <c r="BK33" s="406"/>
      <c r="BL33" s="406"/>
      <c r="BM33" s="406"/>
      <c r="BN33" s="406"/>
      <c r="BO33" s="406"/>
      <c r="BP33" s="406"/>
      <c r="BQ33" s="406"/>
      <c r="BR33" s="406"/>
      <c r="BS33" s="406"/>
      <c r="BT33" s="406"/>
      <c r="BU33" s="406"/>
      <c r="BV33" s="195"/>
      <c r="BW33" s="407" t="s">
        <v>188</v>
      </c>
      <c r="BX33" s="407"/>
      <c r="BY33" s="406" t="s">
        <v>190</v>
      </c>
      <c r="BZ33" s="406"/>
      <c r="CA33" s="406"/>
      <c r="CB33" s="406"/>
      <c r="CC33" s="406"/>
      <c r="CD33" s="406"/>
      <c r="CE33" s="406"/>
      <c r="CF33" s="406"/>
      <c r="CG33" s="406"/>
      <c r="CH33" s="406"/>
      <c r="CI33" s="406"/>
      <c r="CJ33" s="406"/>
      <c r="CK33" s="406"/>
      <c r="CL33" s="406"/>
      <c r="CM33" s="406"/>
      <c r="CN33" s="194"/>
      <c r="CO33" s="407" t="s">
        <v>186</v>
      </c>
      <c r="CP33" s="407"/>
      <c r="CQ33" s="406" t="s">
        <v>191</v>
      </c>
      <c r="CR33" s="406"/>
      <c r="CS33" s="406"/>
      <c r="CT33" s="406"/>
      <c r="CU33" s="406"/>
      <c r="CV33" s="406"/>
      <c r="CW33" s="406"/>
      <c r="CX33" s="406"/>
      <c r="CY33" s="406"/>
      <c r="CZ33" s="406"/>
      <c r="DA33" s="406"/>
      <c r="DB33" s="406"/>
      <c r="DC33" s="406"/>
      <c r="DD33" s="406"/>
      <c r="DE33" s="406"/>
      <c r="DF33" s="194"/>
      <c r="DG33" s="405" t="s">
        <v>192</v>
      </c>
      <c r="DH33" s="405"/>
      <c r="DI33" s="196"/>
    </row>
    <row r="34" spans="1:113" ht="32.25" customHeight="1" x14ac:dyDescent="0.15">
      <c r="A34" s="169"/>
      <c r="B34" s="193"/>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69"/>
      <c r="U34" s="403">
        <f>IF(W34="","",MAX(C34:D43)+1)</f>
        <v>3</v>
      </c>
      <c r="V34" s="403"/>
      <c r="W34" s="404" t="str">
        <f>IF('各会計、関係団体の財政状況及び健全化判断比率'!B28="","",'各会計、関係団体の財政状況及び健全化判断比率'!B28)</f>
        <v>新見市国民健康保険特別会計</v>
      </c>
      <c r="X34" s="404"/>
      <c r="Y34" s="404"/>
      <c r="Z34" s="404"/>
      <c r="AA34" s="404"/>
      <c r="AB34" s="404"/>
      <c r="AC34" s="404"/>
      <c r="AD34" s="404"/>
      <c r="AE34" s="404"/>
      <c r="AF34" s="404"/>
      <c r="AG34" s="404"/>
      <c r="AH34" s="404"/>
      <c r="AI34" s="404"/>
      <c r="AJ34" s="404"/>
      <c r="AK34" s="404"/>
      <c r="AL34" s="169"/>
      <c r="AM34" s="403">
        <f>IF(AO34="","",MAX(C34:D43,U34:V43)+1)</f>
        <v>6</v>
      </c>
      <c r="AN34" s="403"/>
      <c r="AO34" s="404" t="str">
        <f>IF('各会計、関係団体の財政状況及び健全化判断比率'!B31="","",'各会計、関係団体の財政状況及び健全化判断比率'!B31)</f>
        <v>新見市水道事業会計</v>
      </c>
      <c r="AP34" s="404"/>
      <c r="AQ34" s="404"/>
      <c r="AR34" s="404"/>
      <c r="AS34" s="404"/>
      <c r="AT34" s="404"/>
      <c r="AU34" s="404"/>
      <c r="AV34" s="404"/>
      <c r="AW34" s="404"/>
      <c r="AX34" s="404"/>
      <c r="AY34" s="404"/>
      <c r="AZ34" s="404"/>
      <c r="BA34" s="404"/>
      <c r="BB34" s="404"/>
      <c r="BC34" s="404"/>
      <c r="BD34" s="169"/>
      <c r="BE34" s="403">
        <f>IF(BG34="","",MAX(C34:D43,U34:V43,AM34:AN43)+1)</f>
        <v>8</v>
      </c>
      <c r="BF34" s="403"/>
      <c r="BG34" s="404" t="str">
        <f>IF('各会計、関係団体の財政状況及び健全化判断比率'!B33="","",'各会計、関係団体の財政状況及び健全化判断比率'!B33)</f>
        <v>新見市観光事業特別会計</v>
      </c>
      <c r="BH34" s="404"/>
      <c r="BI34" s="404"/>
      <c r="BJ34" s="404"/>
      <c r="BK34" s="404"/>
      <c r="BL34" s="404"/>
      <c r="BM34" s="404"/>
      <c r="BN34" s="404"/>
      <c r="BO34" s="404"/>
      <c r="BP34" s="404"/>
      <c r="BQ34" s="404"/>
      <c r="BR34" s="404"/>
      <c r="BS34" s="404"/>
      <c r="BT34" s="404"/>
      <c r="BU34" s="404"/>
      <c r="BV34" s="169"/>
      <c r="BW34" s="403">
        <f>IF(BY34="","",MAX(C34:D43,U34:V43,AM34:AN43,BE34:BF43)+1)</f>
        <v>9</v>
      </c>
      <c r="BX34" s="403"/>
      <c r="BY34" s="404" t="str">
        <f>IF('各会計、関係団体の財政状況及び健全化判断比率'!B68="","",'各会計、関係団体の財政状況及び健全化判断比率'!B68)</f>
        <v>岡山県後期高齢者医療広域連合一般会計</v>
      </c>
      <c r="BZ34" s="404"/>
      <c r="CA34" s="404"/>
      <c r="CB34" s="404"/>
      <c r="CC34" s="404"/>
      <c r="CD34" s="404"/>
      <c r="CE34" s="404"/>
      <c r="CF34" s="404"/>
      <c r="CG34" s="404"/>
      <c r="CH34" s="404"/>
      <c r="CI34" s="404"/>
      <c r="CJ34" s="404"/>
      <c r="CK34" s="404"/>
      <c r="CL34" s="404"/>
      <c r="CM34" s="404"/>
      <c r="CN34" s="169"/>
      <c r="CO34" s="403">
        <f>IF(CQ34="","",MAX(C34:D43,U34:V43,AM34:AN43,BE34:BF43,BW34:BX43)+1)</f>
        <v>15</v>
      </c>
      <c r="CP34" s="403"/>
      <c r="CQ34" s="404" t="str">
        <f>IF('各会計、関係団体の財政状況及び健全化判断比率'!BS7="","",'各会計、関係団体の財政状況及び健全化判断比率'!BS7)</f>
        <v>井倉洞</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196"/>
    </row>
    <row r="35" spans="1:113" ht="32.25" customHeight="1" x14ac:dyDescent="0.15">
      <c r="A35" s="169"/>
      <c r="B35" s="193"/>
      <c r="C35" s="403">
        <f>IF(E35="","",C34+1)</f>
        <v>2</v>
      </c>
      <c r="D35" s="403"/>
      <c r="E35" s="404" t="str">
        <f>IF('各会計、関係団体の財政状況及び健全化判断比率'!B8="","",'各会計、関係団体の財政状況及び健全化判断比率'!B8)</f>
        <v>新見市診療所特別会計</v>
      </c>
      <c r="F35" s="404"/>
      <c r="G35" s="404"/>
      <c r="H35" s="404"/>
      <c r="I35" s="404"/>
      <c r="J35" s="404"/>
      <c r="K35" s="404"/>
      <c r="L35" s="404"/>
      <c r="M35" s="404"/>
      <c r="N35" s="404"/>
      <c r="O35" s="404"/>
      <c r="P35" s="404"/>
      <c r="Q35" s="404"/>
      <c r="R35" s="404"/>
      <c r="S35" s="404"/>
      <c r="T35" s="169"/>
      <c r="U35" s="403">
        <f>IF(W35="","",U34+1)</f>
        <v>4</v>
      </c>
      <c r="V35" s="403"/>
      <c r="W35" s="404" t="str">
        <f>IF('各会計、関係団体の財政状況及び健全化判断比率'!B29="","",'各会計、関係団体の財政状況及び健全化判断比率'!B29)</f>
        <v>新見市後期高齢者医療特別会計</v>
      </c>
      <c r="X35" s="404"/>
      <c r="Y35" s="404"/>
      <c r="Z35" s="404"/>
      <c r="AA35" s="404"/>
      <c r="AB35" s="404"/>
      <c r="AC35" s="404"/>
      <c r="AD35" s="404"/>
      <c r="AE35" s="404"/>
      <c r="AF35" s="404"/>
      <c r="AG35" s="404"/>
      <c r="AH35" s="404"/>
      <c r="AI35" s="404"/>
      <c r="AJ35" s="404"/>
      <c r="AK35" s="404"/>
      <c r="AL35" s="169"/>
      <c r="AM35" s="403">
        <f t="shared" ref="AM35:AM43" si="0">IF(AO35="","",AM34+1)</f>
        <v>7</v>
      </c>
      <c r="AN35" s="403"/>
      <c r="AO35" s="404" t="str">
        <f>IF('各会計、関係団体の財政状況及び健全化判断比率'!B32="","",'各会計、関係団体の財政状況及び健全化判断比率'!B32)</f>
        <v>新見市下水道事業会計</v>
      </c>
      <c r="AP35" s="404"/>
      <c r="AQ35" s="404"/>
      <c r="AR35" s="404"/>
      <c r="AS35" s="404"/>
      <c r="AT35" s="404"/>
      <c r="AU35" s="404"/>
      <c r="AV35" s="404"/>
      <c r="AW35" s="404"/>
      <c r="AX35" s="404"/>
      <c r="AY35" s="404"/>
      <c r="AZ35" s="404"/>
      <c r="BA35" s="404"/>
      <c r="BB35" s="404"/>
      <c r="BC35" s="404"/>
      <c r="BD35" s="169"/>
      <c r="BE35" s="403" t="str">
        <f t="shared" ref="BE35:BE43" si="1">IF(BG35="","",BE34+1)</f>
        <v/>
      </c>
      <c r="BF35" s="403"/>
      <c r="BG35" s="404"/>
      <c r="BH35" s="404"/>
      <c r="BI35" s="404"/>
      <c r="BJ35" s="404"/>
      <c r="BK35" s="404"/>
      <c r="BL35" s="404"/>
      <c r="BM35" s="404"/>
      <c r="BN35" s="404"/>
      <c r="BO35" s="404"/>
      <c r="BP35" s="404"/>
      <c r="BQ35" s="404"/>
      <c r="BR35" s="404"/>
      <c r="BS35" s="404"/>
      <c r="BT35" s="404"/>
      <c r="BU35" s="404"/>
      <c r="BV35" s="169"/>
      <c r="BW35" s="403">
        <f t="shared" ref="BW35:BW43" si="2">IF(BY35="","",BW34+1)</f>
        <v>10</v>
      </c>
      <c r="BX35" s="403"/>
      <c r="BY35" s="404" t="str">
        <f>IF('各会計、関係団体の財政状況及び健全化判断比率'!B69="","",'各会計、関係団体の財政状況及び健全化判断比率'!B69)</f>
        <v>岡山県後期高齢者医療広域連合特別会計</v>
      </c>
      <c r="BZ35" s="404"/>
      <c r="CA35" s="404"/>
      <c r="CB35" s="404"/>
      <c r="CC35" s="404"/>
      <c r="CD35" s="404"/>
      <c r="CE35" s="404"/>
      <c r="CF35" s="404"/>
      <c r="CG35" s="404"/>
      <c r="CH35" s="404"/>
      <c r="CI35" s="404"/>
      <c r="CJ35" s="404"/>
      <c r="CK35" s="404"/>
      <c r="CL35" s="404"/>
      <c r="CM35" s="404"/>
      <c r="CN35" s="169"/>
      <c r="CO35" s="403">
        <f t="shared" ref="CO35:CO43" si="3">IF(CQ35="","",CO34+1)</f>
        <v>16</v>
      </c>
      <c r="CP35" s="403"/>
      <c r="CQ35" s="404" t="str">
        <f>IF('各会計、関係団体の財政状況及び健全化判断比率'!BS8="","",'各会計、関係団体の財政状況及び健全化判断比率'!BS8)</f>
        <v>草間自然休養村</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196"/>
    </row>
    <row r="36" spans="1:113" ht="32.25" customHeight="1" x14ac:dyDescent="0.15">
      <c r="A36" s="169"/>
      <c r="B36" s="193"/>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69"/>
      <c r="U36" s="403">
        <f t="shared" ref="U36:U43" si="4">IF(W36="","",U35+1)</f>
        <v>5</v>
      </c>
      <c r="V36" s="403"/>
      <c r="W36" s="404" t="str">
        <f>IF('各会計、関係団体の財政状況及び健全化判断比率'!B30="","",'各会計、関係団体の財政状況及び健全化判断比率'!B30)</f>
        <v>新見市介護保険特別会計</v>
      </c>
      <c r="X36" s="404"/>
      <c r="Y36" s="404"/>
      <c r="Z36" s="404"/>
      <c r="AA36" s="404"/>
      <c r="AB36" s="404"/>
      <c r="AC36" s="404"/>
      <c r="AD36" s="404"/>
      <c r="AE36" s="404"/>
      <c r="AF36" s="404"/>
      <c r="AG36" s="404"/>
      <c r="AH36" s="404"/>
      <c r="AI36" s="404"/>
      <c r="AJ36" s="404"/>
      <c r="AK36" s="404"/>
      <c r="AL36" s="169"/>
      <c r="AM36" s="403" t="str">
        <f t="shared" si="0"/>
        <v/>
      </c>
      <c r="AN36" s="403"/>
      <c r="AO36" s="404"/>
      <c r="AP36" s="404"/>
      <c r="AQ36" s="404"/>
      <c r="AR36" s="404"/>
      <c r="AS36" s="404"/>
      <c r="AT36" s="404"/>
      <c r="AU36" s="404"/>
      <c r="AV36" s="404"/>
      <c r="AW36" s="404"/>
      <c r="AX36" s="404"/>
      <c r="AY36" s="404"/>
      <c r="AZ36" s="404"/>
      <c r="BA36" s="404"/>
      <c r="BB36" s="404"/>
      <c r="BC36" s="404"/>
      <c r="BD36" s="169"/>
      <c r="BE36" s="403" t="str">
        <f t="shared" si="1"/>
        <v/>
      </c>
      <c r="BF36" s="403"/>
      <c r="BG36" s="404"/>
      <c r="BH36" s="404"/>
      <c r="BI36" s="404"/>
      <c r="BJ36" s="404"/>
      <c r="BK36" s="404"/>
      <c r="BL36" s="404"/>
      <c r="BM36" s="404"/>
      <c r="BN36" s="404"/>
      <c r="BO36" s="404"/>
      <c r="BP36" s="404"/>
      <c r="BQ36" s="404"/>
      <c r="BR36" s="404"/>
      <c r="BS36" s="404"/>
      <c r="BT36" s="404"/>
      <c r="BU36" s="404"/>
      <c r="BV36" s="169"/>
      <c r="BW36" s="403">
        <f t="shared" si="2"/>
        <v>11</v>
      </c>
      <c r="BX36" s="403"/>
      <c r="BY36" s="404" t="str">
        <f>IF('各会計、関係団体の財政状況及び健全化判断比率'!B70="","",'各会計、関係団体の財政状況及び健全化判断比率'!B70)</f>
        <v>岡山県市町村総合事務組合一般会計</v>
      </c>
      <c r="BZ36" s="404"/>
      <c r="CA36" s="404"/>
      <c r="CB36" s="404"/>
      <c r="CC36" s="404"/>
      <c r="CD36" s="404"/>
      <c r="CE36" s="404"/>
      <c r="CF36" s="404"/>
      <c r="CG36" s="404"/>
      <c r="CH36" s="404"/>
      <c r="CI36" s="404"/>
      <c r="CJ36" s="404"/>
      <c r="CK36" s="404"/>
      <c r="CL36" s="404"/>
      <c r="CM36" s="404"/>
      <c r="CN36" s="169"/>
      <c r="CO36" s="403">
        <f t="shared" si="3"/>
        <v>17</v>
      </c>
      <c r="CP36" s="403"/>
      <c r="CQ36" s="404" t="str">
        <f>IF('各会計、関係団体の財政状況及び健全化判断比率'!BS9="","",'各会計、関係団体の財政状況及び健全化判断比率'!BS9)</f>
        <v>新見市土地開発公社</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〇</v>
      </c>
      <c r="DH36" s="401"/>
      <c r="DI36" s="196"/>
    </row>
    <row r="37" spans="1:113" ht="32.25" customHeight="1" x14ac:dyDescent="0.15">
      <c r="A37" s="169"/>
      <c r="B37" s="193"/>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69"/>
      <c r="U37" s="403" t="str">
        <f t="shared" si="4"/>
        <v/>
      </c>
      <c r="V37" s="403"/>
      <c r="W37" s="404"/>
      <c r="X37" s="404"/>
      <c r="Y37" s="404"/>
      <c r="Z37" s="404"/>
      <c r="AA37" s="404"/>
      <c r="AB37" s="404"/>
      <c r="AC37" s="404"/>
      <c r="AD37" s="404"/>
      <c r="AE37" s="404"/>
      <c r="AF37" s="404"/>
      <c r="AG37" s="404"/>
      <c r="AH37" s="404"/>
      <c r="AI37" s="404"/>
      <c r="AJ37" s="404"/>
      <c r="AK37" s="404"/>
      <c r="AL37" s="169"/>
      <c r="AM37" s="403" t="str">
        <f t="shared" si="0"/>
        <v/>
      </c>
      <c r="AN37" s="403"/>
      <c r="AO37" s="404"/>
      <c r="AP37" s="404"/>
      <c r="AQ37" s="404"/>
      <c r="AR37" s="404"/>
      <c r="AS37" s="404"/>
      <c r="AT37" s="404"/>
      <c r="AU37" s="404"/>
      <c r="AV37" s="404"/>
      <c r="AW37" s="404"/>
      <c r="AX37" s="404"/>
      <c r="AY37" s="404"/>
      <c r="AZ37" s="404"/>
      <c r="BA37" s="404"/>
      <c r="BB37" s="404"/>
      <c r="BC37" s="404"/>
      <c r="BD37" s="169"/>
      <c r="BE37" s="403" t="str">
        <f t="shared" si="1"/>
        <v/>
      </c>
      <c r="BF37" s="403"/>
      <c r="BG37" s="404"/>
      <c r="BH37" s="404"/>
      <c r="BI37" s="404"/>
      <c r="BJ37" s="404"/>
      <c r="BK37" s="404"/>
      <c r="BL37" s="404"/>
      <c r="BM37" s="404"/>
      <c r="BN37" s="404"/>
      <c r="BO37" s="404"/>
      <c r="BP37" s="404"/>
      <c r="BQ37" s="404"/>
      <c r="BR37" s="404"/>
      <c r="BS37" s="404"/>
      <c r="BT37" s="404"/>
      <c r="BU37" s="404"/>
      <c r="BV37" s="169"/>
      <c r="BW37" s="403">
        <f t="shared" si="2"/>
        <v>12</v>
      </c>
      <c r="BX37" s="403"/>
      <c r="BY37" s="404" t="str">
        <f>IF('各会計、関係団体の財政状況及び健全化判断比率'!B71="","",'各会計、関係団体の財政状況及び健全化判断比率'!B71)</f>
        <v>岡山県市町村総合事務組合貸付金特別会計</v>
      </c>
      <c r="BZ37" s="404"/>
      <c r="CA37" s="404"/>
      <c r="CB37" s="404"/>
      <c r="CC37" s="404"/>
      <c r="CD37" s="404"/>
      <c r="CE37" s="404"/>
      <c r="CF37" s="404"/>
      <c r="CG37" s="404"/>
      <c r="CH37" s="404"/>
      <c r="CI37" s="404"/>
      <c r="CJ37" s="404"/>
      <c r="CK37" s="404"/>
      <c r="CL37" s="404"/>
      <c r="CM37" s="404"/>
      <c r="CN37" s="169"/>
      <c r="CO37" s="403">
        <f t="shared" si="3"/>
        <v>18</v>
      </c>
      <c r="CP37" s="403"/>
      <c r="CQ37" s="404" t="str">
        <f>IF('各会計、関係団体の財政状況及び健全化判断比率'!BS10="","",'各会計、関係団体の財政状況及び健全化判断比率'!BS10)</f>
        <v>新見美術振興財団</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196"/>
    </row>
    <row r="38" spans="1:113" ht="32.25" customHeight="1" x14ac:dyDescent="0.15">
      <c r="A38" s="169"/>
      <c r="B38" s="193"/>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69"/>
      <c r="U38" s="403" t="str">
        <f t="shared" si="4"/>
        <v/>
      </c>
      <c r="V38" s="403"/>
      <c r="W38" s="404"/>
      <c r="X38" s="404"/>
      <c r="Y38" s="404"/>
      <c r="Z38" s="404"/>
      <c r="AA38" s="404"/>
      <c r="AB38" s="404"/>
      <c r="AC38" s="404"/>
      <c r="AD38" s="404"/>
      <c r="AE38" s="404"/>
      <c r="AF38" s="404"/>
      <c r="AG38" s="404"/>
      <c r="AH38" s="404"/>
      <c r="AI38" s="404"/>
      <c r="AJ38" s="404"/>
      <c r="AK38" s="404"/>
      <c r="AL38" s="169"/>
      <c r="AM38" s="403" t="str">
        <f t="shared" si="0"/>
        <v/>
      </c>
      <c r="AN38" s="403"/>
      <c r="AO38" s="404"/>
      <c r="AP38" s="404"/>
      <c r="AQ38" s="404"/>
      <c r="AR38" s="404"/>
      <c r="AS38" s="404"/>
      <c r="AT38" s="404"/>
      <c r="AU38" s="404"/>
      <c r="AV38" s="404"/>
      <c r="AW38" s="404"/>
      <c r="AX38" s="404"/>
      <c r="AY38" s="404"/>
      <c r="AZ38" s="404"/>
      <c r="BA38" s="404"/>
      <c r="BB38" s="404"/>
      <c r="BC38" s="404"/>
      <c r="BD38" s="169"/>
      <c r="BE38" s="403" t="str">
        <f t="shared" si="1"/>
        <v/>
      </c>
      <c r="BF38" s="403"/>
      <c r="BG38" s="404"/>
      <c r="BH38" s="404"/>
      <c r="BI38" s="404"/>
      <c r="BJ38" s="404"/>
      <c r="BK38" s="404"/>
      <c r="BL38" s="404"/>
      <c r="BM38" s="404"/>
      <c r="BN38" s="404"/>
      <c r="BO38" s="404"/>
      <c r="BP38" s="404"/>
      <c r="BQ38" s="404"/>
      <c r="BR38" s="404"/>
      <c r="BS38" s="404"/>
      <c r="BT38" s="404"/>
      <c r="BU38" s="404"/>
      <c r="BV38" s="169"/>
      <c r="BW38" s="403">
        <f t="shared" si="2"/>
        <v>13</v>
      </c>
      <c r="BX38" s="403"/>
      <c r="BY38" s="404" t="str">
        <f>IF('各会計、関係団体の財政状況及び健全化判断比率'!B72="","",'各会計、関係団体の財政状況及び健全化判断比率'!B72)</f>
        <v>岡山県市町村総合事務組合拠出金事業特別会計</v>
      </c>
      <c r="BZ38" s="404"/>
      <c r="CA38" s="404"/>
      <c r="CB38" s="404"/>
      <c r="CC38" s="404"/>
      <c r="CD38" s="404"/>
      <c r="CE38" s="404"/>
      <c r="CF38" s="404"/>
      <c r="CG38" s="404"/>
      <c r="CH38" s="404"/>
      <c r="CI38" s="404"/>
      <c r="CJ38" s="404"/>
      <c r="CK38" s="404"/>
      <c r="CL38" s="404"/>
      <c r="CM38" s="404"/>
      <c r="CN38" s="169"/>
      <c r="CO38" s="403">
        <f t="shared" si="3"/>
        <v>19</v>
      </c>
      <c r="CP38" s="403"/>
      <c r="CQ38" s="404" t="str">
        <f>IF('各会計、関係団体の財政状況及び健全化判断比率'!BS11="","",'各会計、関係団体の財政状況及び健全化判断比率'!BS11)</f>
        <v>公立大学法人新見公立大学</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196"/>
    </row>
    <row r="39" spans="1:113" ht="32.25" customHeight="1" x14ac:dyDescent="0.15">
      <c r="A39" s="169"/>
      <c r="B39" s="193"/>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69"/>
      <c r="U39" s="403" t="str">
        <f t="shared" si="4"/>
        <v/>
      </c>
      <c r="V39" s="403"/>
      <c r="W39" s="404"/>
      <c r="X39" s="404"/>
      <c r="Y39" s="404"/>
      <c r="Z39" s="404"/>
      <c r="AA39" s="404"/>
      <c r="AB39" s="404"/>
      <c r="AC39" s="404"/>
      <c r="AD39" s="404"/>
      <c r="AE39" s="404"/>
      <c r="AF39" s="404"/>
      <c r="AG39" s="404"/>
      <c r="AH39" s="404"/>
      <c r="AI39" s="404"/>
      <c r="AJ39" s="404"/>
      <c r="AK39" s="404"/>
      <c r="AL39" s="169"/>
      <c r="AM39" s="403" t="str">
        <f t="shared" si="0"/>
        <v/>
      </c>
      <c r="AN39" s="403"/>
      <c r="AO39" s="404"/>
      <c r="AP39" s="404"/>
      <c r="AQ39" s="404"/>
      <c r="AR39" s="404"/>
      <c r="AS39" s="404"/>
      <c r="AT39" s="404"/>
      <c r="AU39" s="404"/>
      <c r="AV39" s="404"/>
      <c r="AW39" s="404"/>
      <c r="AX39" s="404"/>
      <c r="AY39" s="404"/>
      <c r="AZ39" s="404"/>
      <c r="BA39" s="404"/>
      <c r="BB39" s="404"/>
      <c r="BC39" s="404"/>
      <c r="BD39" s="169"/>
      <c r="BE39" s="403" t="str">
        <f t="shared" si="1"/>
        <v/>
      </c>
      <c r="BF39" s="403"/>
      <c r="BG39" s="404"/>
      <c r="BH39" s="404"/>
      <c r="BI39" s="404"/>
      <c r="BJ39" s="404"/>
      <c r="BK39" s="404"/>
      <c r="BL39" s="404"/>
      <c r="BM39" s="404"/>
      <c r="BN39" s="404"/>
      <c r="BO39" s="404"/>
      <c r="BP39" s="404"/>
      <c r="BQ39" s="404"/>
      <c r="BR39" s="404"/>
      <c r="BS39" s="404"/>
      <c r="BT39" s="404"/>
      <c r="BU39" s="404"/>
      <c r="BV39" s="169"/>
      <c r="BW39" s="403">
        <f t="shared" si="2"/>
        <v>14</v>
      </c>
      <c r="BX39" s="403"/>
      <c r="BY39" s="404" t="str">
        <f>IF('各会計、関係団体の財政状況及び健全化判断比率'!B73="","",'各会計、関係団体の財政状況及び健全化判断比率'!B73)</f>
        <v>岡山県市町村税整理組合</v>
      </c>
      <c r="BZ39" s="404"/>
      <c r="CA39" s="404"/>
      <c r="CB39" s="404"/>
      <c r="CC39" s="404"/>
      <c r="CD39" s="404"/>
      <c r="CE39" s="404"/>
      <c r="CF39" s="404"/>
      <c r="CG39" s="404"/>
      <c r="CH39" s="404"/>
      <c r="CI39" s="404"/>
      <c r="CJ39" s="404"/>
      <c r="CK39" s="404"/>
      <c r="CL39" s="404"/>
      <c r="CM39" s="404"/>
      <c r="CN39" s="169"/>
      <c r="CO39" s="403">
        <f t="shared" si="3"/>
        <v>20</v>
      </c>
      <c r="CP39" s="403"/>
      <c r="CQ39" s="404" t="str">
        <f>IF('各会計、関係団体の財政状況及び健全化判断比率'!BS12="","",'各会計、関係団体の財政状況及び健全化判断比率'!BS12)</f>
        <v>岡山県信用保証協会</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〇</v>
      </c>
      <c r="DH39" s="401"/>
      <c r="DI39" s="196"/>
    </row>
    <row r="40" spans="1:113" ht="32.25" customHeight="1" x14ac:dyDescent="0.15">
      <c r="A40" s="169"/>
      <c r="B40" s="193"/>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69"/>
      <c r="U40" s="403" t="str">
        <f t="shared" si="4"/>
        <v/>
      </c>
      <c r="V40" s="403"/>
      <c r="W40" s="404"/>
      <c r="X40" s="404"/>
      <c r="Y40" s="404"/>
      <c r="Z40" s="404"/>
      <c r="AA40" s="404"/>
      <c r="AB40" s="404"/>
      <c r="AC40" s="404"/>
      <c r="AD40" s="404"/>
      <c r="AE40" s="404"/>
      <c r="AF40" s="404"/>
      <c r="AG40" s="404"/>
      <c r="AH40" s="404"/>
      <c r="AI40" s="404"/>
      <c r="AJ40" s="404"/>
      <c r="AK40" s="404"/>
      <c r="AL40" s="169"/>
      <c r="AM40" s="403" t="str">
        <f t="shared" si="0"/>
        <v/>
      </c>
      <c r="AN40" s="403"/>
      <c r="AO40" s="404"/>
      <c r="AP40" s="404"/>
      <c r="AQ40" s="404"/>
      <c r="AR40" s="404"/>
      <c r="AS40" s="404"/>
      <c r="AT40" s="404"/>
      <c r="AU40" s="404"/>
      <c r="AV40" s="404"/>
      <c r="AW40" s="404"/>
      <c r="AX40" s="404"/>
      <c r="AY40" s="404"/>
      <c r="AZ40" s="404"/>
      <c r="BA40" s="404"/>
      <c r="BB40" s="404"/>
      <c r="BC40" s="404"/>
      <c r="BD40" s="169"/>
      <c r="BE40" s="403" t="str">
        <f t="shared" si="1"/>
        <v/>
      </c>
      <c r="BF40" s="403"/>
      <c r="BG40" s="404"/>
      <c r="BH40" s="404"/>
      <c r="BI40" s="404"/>
      <c r="BJ40" s="404"/>
      <c r="BK40" s="404"/>
      <c r="BL40" s="404"/>
      <c r="BM40" s="404"/>
      <c r="BN40" s="404"/>
      <c r="BO40" s="404"/>
      <c r="BP40" s="404"/>
      <c r="BQ40" s="404"/>
      <c r="BR40" s="404"/>
      <c r="BS40" s="404"/>
      <c r="BT40" s="404"/>
      <c r="BU40" s="404"/>
      <c r="BV40" s="169"/>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69"/>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196"/>
    </row>
    <row r="41" spans="1:113" ht="32.25" customHeight="1" x14ac:dyDescent="0.15">
      <c r="A41" s="169"/>
      <c r="B41" s="193"/>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69"/>
      <c r="U41" s="403" t="str">
        <f t="shared" si="4"/>
        <v/>
      </c>
      <c r="V41" s="403"/>
      <c r="W41" s="404"/>
      <c r="X41" s="404"/>
      <c r="Y41" s="404"/>
      <c r="Z41" s="404"/>
      <c r="AA41" s="404"/>
      <c r="AB41" s="404"/>
      <c r="AC41" s="404"/>
      <c r="AD41" s="404"/>
      <c r="AE41" s="404"/>
      <c r="AF41" s="404"/>
      <c r="AG41" s="404"/>
      <c r="AH41" s="404"/>
      <c r="AI41" s="404"/>
      <c r="AJ41" s="404"/>
      <c r="AK41" s="404"/>
      <c r="AL41" s="169"/>
      <c r="AM41" s="403" t="str">
        <f t="shared" si="0"/>
        <v/>
      </c>
      <c r="AN41" s="403"/>
      <c r="AO41" s="404"/>
      <c r="AP41" s="404"/>
      <c r="AQ41" s="404"/>
      <c r="AR41" s="404"/>
      <c r="AS41" s="404"/>
      <c r="AT41" s="404"/>
      <c r="AU41" s="404"/>
      <c r="AV41" s="404"/>
      <c r="AW41" s="404"/>
      <c r="AX41" s="404"/>
      <c r="AY41" s="404"/>
      <c r="AZ41" s="404"/>
      <c r="BA41" s="404"/>
      <c r="BB41" s="404"/>
      <c r="BC41" s="404"/>
      <c r="BD41" s="169"/>
      <c r="BE41" s="403" t="str">
        <f t="shared" si="1"/>
        <v/>
      </c>
      <c r="BF41" s="403"/>
      <c r="BG41" s="404"/>
      <c r="BH41" s="404"/>
      <c r="BI41" s="404"/>
      <c r="BJ41" s="404"/>
      <c r="BK41" s="404"/>
      <c r="BL41" s="404"/>
      <c r="BM41" s="404"/>
      <c r="BN41" s="404"/>
      <c r="BO41" s="404"/>
      <c r="BP41" s="404"/>
      <c r="BQ41" s="404"/>
      <c r="BR41" s="404"/>
      <c r="BS41" s="404"/>
      <c r="BT41" s="404"/>
      <c r="BU41" s="404"/>
      <c r="BV41" s="169"/>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69"/>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196"/>
    </row>
    <row r="42" spans="1:113" ht="32.25" customHeight="1" x14ac:dyDescent="0.15">
      <c r="B42" s="193"/>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69"/>
      <c r="U42" s="403" t="str">
        <f t="shared" si="4"/>
        <v/>
      </c>
      <c r="V42" s="403"/>
      <c r="W42" s="404"/>
      <c r="X42" s="404"/>
      <c r="Y42" s="404"/>
      <c r="Z42" s="404"/>
      <c r="AA42" s="404"/>
      <c r="AB42" s="404"/>
      <c r="AC42" s="404"/>
      <c r="AD42" s="404"/>
      <c r="AE42" s="404"/>
      <c r="AF42" s="404"/>
      <c r="AG42" s="404"/>
      <c r="AH42" s="404"/>
      <c r="AI42" s="404"/>
      <c r="AJ42" s="404"/>
      <c r="AK42" s="404"/>
      <c r="AL42" s="169"/>
      <c r="AM42" s="403" t="str">
        <f t="shared" si="0"/>
        <v/>
      </c>
      <c r="AN42" s="403"/>
      <c r="AO42" s="404"/>
      <c r="AP42" s="404"/>
      <c r="AQ42" s="404"/>
      <c r="AR42" s="404"/>
      <c r="AS42" s="404"/>
      <c r="AT42" s="404"/>
      <c r="AU42" s="404"/>
      <c r="AV42" s="404"/>
      <c r="AW42" s="404"/>
      <c r="AX42" s="404"/>
      <c r="AY42" s="404"/>
      <c r="AZ42" s="404"/>
      <c r="BA42" s="404"/>
      <c r="BB42" s="404"/>
      <c r="BC42" s="404"/>
      <c r="BD42" s="169"/>
      <c r="BE42" s="403" t="str">
        <f t="shared" si="1"/>
        <v/>
      </c>
      <c r="BF42" s="403"/>
      <c r="BG42" s="404"/>
      <c r="BH42" s="404"/>
      <c r="BI42" s="404"/>
      <c r="BJ42" s="404"/>
      <c r="BK42" s="404"/>
      <c r="BL42" s="404"/>
      <c r="BM42" s="404"/>
      <c r="BN42" s="404"/>
      <c r="BO42" s="404"/>
      <c r="BP42" s="404"/>
      <c r="BQ42" s="404"/>
      <c r="BR42" s="404"/>
      <c r="BS42" s="404"/>
      <c r="BT42" s="404"/>
      <c r="BU42" s="404"/>
      <c r="BV42" s="169"/>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69"/>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196"/>
    </row>
    <row r="43" spans="1:113" ht="32.25" customHeight="1" x14ac:dyDescent="0.15">
      <c r="B43" s="193"/>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69"/>
      <c r="U43" s="403" t="str">
        <f t="shared" si="4"/>
        <v/>
      </c>
      <c r="V43" s="403"/>
      <c r="W43" s="404"/>
      <c r="X43" s="404"/>
      <c r="Y43" s="404"/>
      <c r="Z43" s="404"/>
      <c r="AA43" s="404"/>
      <c r="AB43" s="404"/>
      <c r="AC43" s="404"/>
      <c r="AD43" s="404"/>
      <c r="AE43" s="404"/>
      <c r="AF43" s="404"/>
      <c r="AG43" s="404"/>
      <c r="AH43" s="404"/>
      <c r="AI43" s="404"/>
      <c r="AJ43" s="404"/>
      <c r="AK43" s="404"/>
      <c r="AL43" s="169"/>
      <c r="AM43" s="403" t="str">
        <f t="shared" si="0"/>
        <v/>
      </c>
      <c r="AN43" s="403"/>
      <c r="AO43" s="404"/>
      <c r="AP43" s="404"/>
      <c r="AQ43" s="404"/>
      <c r="AR43" s="404"/>
      <c r="AS43" s="404"/>
      <c r="AT43" s="404"/>
      <c r="AU43" s="404"/>
      <c r="AV43" s="404"/>
      <c r="AW43" s="404"/>
      <c r="AX43" s="404"/>
      <c r="AY43" s="404"/>
      <c r="AZ43" s="404"/>
      <c r="BA43" s="404"/>
      <c r="BB43" s="404"/>
      <c r="BC43" s="404"/>
      <c r="BD43" s="169"/>
      <c r="BE43" s="403" t="str">
        <f t="shared" si="1"/>
        <v/>
      </c>
      <c r="BF43" s="403"/>
      <c r="BG43" s="404"/>
      <c r="BH43" s="404"/>
      <c r="BI43" s="404"/>
      <c r="BJ43" s="404"/>
      <c r="BK43" s="404"/>
      <c r="BL43" s="404"/>
      <c r="BM43" s="404"/>
      <c r="BN43" s="404"/>
      <c r="BO43" s="404"/>
      <c r="BP43" s="404"/>
      <c r="BQ43" s="404"/>
      <c r="BR43" s="404"/>
      <c r="BS43" s="404"/>
      <c r="BT43" s="404"/>
      <c r="BU43" s="404"/>
      <c r="BV43" s="169"/>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69"/>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63KkWvmKBGs02zVJNTFuLBBiwCK2wrFRBig5PNLJ02iIWRf1Wm+M+0cvL/elOLyd9fDjIJMIUYcQ1xCr6wmNOQ==" saltValue="6lTwTbqBKNeOOOVdfMaoU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0" zoomScaleSheetLayoutView="100" workbookViewId="0">
      <selection activeCell="I43" sqref="I43"/>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87" t="s">
        <v>536</v>
      </c>
      <c r="D34" s="1187"/>
      <c r="E34" s="1188"/>
      <c r="F34" s="32">
        <v>9.8699999999999992</v>
      </c>
      <c r="G34" s="33">
        <v>9.69</v>
      </c>
      <c r="H34" s="33">
        <v>9.48</v>
      </c>
      <c r="I34" s="33">
        <v>8.81</v>
      </c>
      <c r="J34" s="34">
        <v>8.33</v>
      </c>
      <c r="K34" s="22"/>
      <c r="L34" s="22"/>
      <c r="M34" s="22"/>
      <c r="N34" s="22"/>
      <c r="O34" s="22"/>
      <c r="P34" s="22"/>
    </row>
    <row r="35" spans="1:16" ht="39" customHeight="1" x14ac:dyDescent="0.15">
      <c r="A35" s="22"/>
      <c r="B35" s="35"/>
      <c r="C35" s="1181" t="s">
        <v>537</v>
      </c>
      <c r="D35" s="1182"/>
      <c r="E35" s="1183"/>
      <c r="F35" s="36">
        <v>7.15</v>
      </c>
      <c r="G35" s="37">
        <v>7.02</v>
      </c>
      <c r="H35" s="37">
        <v>7.5</v>
      </c>
      <c r="I35" s="37">
        <v>7.03</v>
      </c>
      <c r="J35" s="38">
        <v>7.14</v>
      </c>
      <c r="K35" s="22"/>
      <c r="L35" s="22"/>
      <c r="M35" s="22"/>
      <c r="N35" s="22"/>
      <c r="O35" s="22"/>
      <c r="P35" s="22"/>
    </row>
    <row r="36" spans="1:16" ht="39" customHeight="1" x14ac:dyDescent="0.15">
      <c r="A36" s="22"/>
      <c r="B36" s="35"/>
      <c r="C36" s="1181" t="s">
        <v>538</v>
      </c>
      <c r="D36" s="1182"/>
      <c r="E36" s="1183"/>
      <c r="F36" s="36">
        <v>0.35</v>
      </c>
      <c r="G36" s="37">
        <v>0.49</v>
      </c>
      <c r="H36" s="37">
        <v>1.08</v>
      </c>
      <c r="I36" s="37">
        <v>1.74</v>
      </c>
      <c r="J36" s="38">
        <v>1.74</v>
      </c>
      <c r="K36" s="22"/>
      <c r="L36" s="22"/>
      <c r="M36" s="22"/>
      <c r="N36" s="22"/>
      <c r="O36" s="22"/>
      <c r="P36" s="22"/>
    </row>
    <row r="37" spans="1:16" ht="39" customHeight="1" x14ac:dyDescent="0.15">
      <c r="A37" s="22"/>
      <c r="B37" s="35"/>
      <c r="C37" s="1181" t="s">
        <v>539</v>
      </c>
      <c r="D37" s="1182"/>
      <c r="E37" s="1183"/>
      <c r="F37" s="36">
        <v>1.26</v>
      </c>
      <c r="G37" s="37">
        <v>1.76</v>
      </c>
      <c r="H37" s="37">
        <v>1.95</v>
      </c>
      <c r="I37" s="37">
        <v>1.77</v>
      </c>
      <c r="J37" s="38">
        <v>1.64</v>
      </c>
      <c r="K37" s="22"/>
      <c r="L37" s="22"/>
      <c r="M37" s="22"/>
      <c r="N37" s="22"/>
      <c r="O37" s="22"/>
      <c r="P37" s="22"/>
    </row>
    <row r="38" spans="1:16" ht="39" customHeight="1" x14ac:dyDescent="0.15">
      <c r="A38" s="22"/>
      <c r="B38" s="35"/>
      <c r="C38" s="1181" t="s">
        <v>540</v>
      </c>
      <c r="D38" s="1182"/>
      <c r="E38" s="1183"/>
      <c r="F38" s="36">
        <v>0.42</v>
      </c>
      <c r="G38" s="37">
        <v>0.46</v>
      </c>
      <c r="H38" s="37">
        <v>0.39</v>
      </c>
      <c r="I38" s="37">
        <v>0.3</v>
      </c>
      <c r="J38" s="38">
        <v>0.41</v>
      </c>
      <c r="K38" s="22"/>
      <c r="L38" s="22"/>
      <c r="M38" s="22"/>
      <c r="N38" s="22"/>
      <c r="O38" s="22"/>
      <c r="P38" s="22"/>
    </row>
    <row r="39" spans="1:16" ht="39" customHeight="1" x14ac:dyDescent="0.15">
      <c r="A39" s="22"/>
      <c r="B39" s="35"/>
      <c r="C39" s="1181" t="s">
        <v>541</v>
      </c>
      <c r="D39" s="1182"/>
      <c r="E39" s="1183"/>
      <c r="F39" s="36">
        <v>0.08</v>
      </c>
      <c r="G39" s="37">
        <v>0.04</v>
      </c>
      <c r="H39" s="37">
        <v>0.09</v>
      </c>
      <c r="I39" s="37">
        <v>0.06</v>
      </c>
      <c r="J39" s="38">
        <v>0.05</v>
      </c>
      <c r="K39" s="22"/>
      <c r="L39" s="22"/>
      <c r="M39" s="22"/>
      <c r="N39" s="22"/>
      <c r="O39" s="22"/>
      <c r="P39" s="22"/>
    </row>
    <row r="40" spans="1:16" ht="39" customHeight="1" x14ac:dyDescent="0.15">
      <c r="A40" s="22"/>
      <c r="B40" s="35"/>
      <c r="C40" s="1181" t="s">
        <v>542</v>
      </c>
      <c r="D40" s="1182"/>
      <c r="E40" s="1183"/>
      <c r="F40" s="36">
        <v>0.04</v>
      </c>
      <c r="G40" s="37">
        <v>0.02</v>
      </c>
      <c r="H40" s="37">
        <v>0</v>
      </c>
      <c r="I40" s="37">
        <v>0.04</v>
      </c>
      <c r="J40" s="38">
        <v>0.04</v>
      </c>
      <c r="K40" s="22"/>
      <c r="L40" s="22"/>
      <c r="M40" s="22"/>
      <c r="N40" s="22"/>
      <c r="O40" s="22"/>
      <c r="P40" s="22"/>
    </row>
    <row r="41" spans="1:16" ht="39" customHeight="1" x14ac:dyDescent="0.15">
      <c r="A41" s="22"/>
      <c r="B41" s="35"/>
      <c r="C41" s="1181" t="s">
        <v>543</v>
      </c>
      <c r="D41" s="1182"/>
      <c r="E41" s="1183"/>
      <c r="F41" s="36">
        <v>0</v>
      </c>
      <c r="G41" s="37">
        <v>0</v>
      </c>
      <c r="H41" s="37">
        <v>0</v>
      </c>
      <c r="I41" s="37">
        <v>0.02</v>
      </c>
      <c r="J41" s="38">
        <v>0.01</v>
      </c>
      <c r="K41" s="22"/>
      <c r="L41" s="22"/>
      <c r="M41" s="22"/>
      <c r="N41" s="22"/>
      <c r="O41" s="22"/>
      <c r="P41" s="22"/>
    </row>
    <row r="42" spans="1:16" ht="39" customHeight="1" x14ac:dyDescent="0.15">
      <c r="A42" s="22"/>
      <c r="B42" s="39"/>
      <c r="C42" s="1181" t="s">
        <v>544</v>
      </c>
      <c r="D42" s="1182"/>
      <c r="E42" s="1183"/>
      <c r="F42" s="36" t="s">
        <v>488</v>
      </c>
      <c r="G42" s="37" t="s">
        <v>488</v>
      </c>
      <c r="H42" s="37" t="s">
        <v>488</v>
      </c>
      <c r="I42" s="37" t="s">
        <v>488</v>
      </c>
      <c r="J42" s="38" t="s">
        <v>488</v>
      </c>
      <c r="K42" s="22"/>
      <c r="L42" s="22"/>
      <c r="M42" s="22"/>
      <c r="N42" s="22"/>
      <c r="O42" s="22"/>
      <c r="P42" s="22"/>
    </row>
    <row r="43" spans="1:16" ht="39" customHeight="1" thickBot="1" x14ac:dyDescent="0.2">
      <c r="A43" s="22"/>
      <c r="B43" s="40"/>
      <c r="C43" s="1184" t="s">
        <v>545</v>
      </c>
      <c r="D43" s="1185"/>
      <c r="E43" s="1186"/>
      <c r="F43" s="41" t="s">
        <v>488</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unhV68MessgPqh+IDlIHUqs1+fWWSi+SNGS48PFH/PLL9t0pRL9mYWFR3cgfreA7lo1a3xIyqHGjCswB2BFj6w==" saltValue="t4yDG+NIGefuE4l5sJOYh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80" zoomScaleNormal="80" zoomScaleSheetLayoutView="55" workbookViewId="0">
      <selection activeCell="P63" sqref="P63"/>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3686</v>
      </c>
      <c r="L45" s="60">
        <v>3457</v>
      </c>
      <c r="M45" s="60">
        <v>3374</v>
      </c>
      <c r="N45" s="60">
        <v>3196</v>
      </c>
      <c r="O45" s="61">
        <v>3241</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488</v>
      </c>
      <c r="L46" s="64" t="s">
        <v>488</v>
      </c>
      <c r="M46" s="64" t="s">
        <v>488</v>
      </c>
      <c r="N46" s="64" t="s">
        <v>488</v>
      </c>
      <c r="O46" s="65" t="s">
        <v>488</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488</v>
      </c>
      <c r="L47" s="64" t="s">
        <v>488</v>
      </c>
      <c r="M47" s="64" t="s">
        <v>488</v>
      </c>
      <c r="N47" s="64" t="s">
        <v>488</v>
      </c>
      <c r="O47" s="65" t="s">
        <v>488</v>
      </c>
      <c r="P47" s="48"/>
      <c r="Q47" s="48"/>
      <c r="R47" s="48"/>
      <c r="S47" s="48"/>
      <c r="T47" s="48"/>
      <c r="U47" s="48"/>
    </row>
    <row r="48" spans="1:21" ht="30.75" customHeight="1" x14ac:dyDescent="0.15">
      <c r="A48" s="48"/>
      <c r="B48" s="1214"/>
      <c r="C48" s="1215"/>
      <c r="D48" s="62"/>
      <c r="E48" s="1191" t="s">
        <v>13</v>
      </c>
      <c r="F48" s="1191"/>
      <c r="G48" s="1191"/>
      <c r="H48" s="1191"/>
      <c r="I48" s="1191"/>
      <c r="J48" s="1192"/>
      <c r="K48" s="63">
        <v>1085</v>
      </c>
      <c r="L48" s="64">
        <v>1087</v>
      </c>
      <c r="M48" s="64">
        <v>1050</v>
      </c>
      <c r="N48" s="64">
        <v>1134</v>
      </c>
      <c r="O48" s="65">
        <v>1157</v>
      </c>
      <c r="P48" s="48"/>
      <c r="Q48" s="48"/>
      <c r="R48" s="48"/>
      <c r="S48" s="48"/>
      <c r="T48" s="48"/>
      <c r="U48" s="48"/>
    </row>
    <row r="49" spans="1:21" ht="30.75" customHeight="1" x14ac:dyDescent="0.15">
      <c r="A49" s="48"/>
      <c r="B49" s="1214"/>
      <c r="C49" s="1215"/>
      <c r="D49" s="62"/>
      <c r="E49" s="1191" t="s">
        <v>14</v>
      </c>
      <c r="F49" s="1191"/>
      <c r="G49" s="1191"/>
      <c r="H49" s="1191"/>
      <c r="I49" s="1191"/>
      <c r="J49" s="1192"/>
      <c r="K49" s="63" t="s">
        <v>488</v>
      </c>
      <c r="L49" s="64" t="s">
        <v>488</v>
      </c>
      <c r="M49" s="64" t="s">
        <v>488</v>
      </c>
      <c r="N49" s="64" t="s">
        <v>488</v>
      </c>
      <c r="O49" s="65" t="s">
        <v>488</v>
      </c>
      <c r="P49" s="48"/>
      <c r="Q49" s="48"/>
      <c r="R49" s="48"/>
      <c r="S49" s="48"/>
      <c r="T49" s="48"/>
      <c r="U49" s="48"/>
    </row>
    <row r="50" spans="1:21" ht="30.75" customHeight="1" x14ac:dyDescent="0.15">
      <c r="A50" s="48"/>
      <c r="B50" s="1214"/>
      <c r="C50" s="1215"/>
      <c r="D50" s="62"/>
      <c r="E50" s="1191" t="s">
        <v>15</v>
      </c>
      <c r="F50" s="1191"/>
      <c r="G50" s="1191"/>
      <c r="H50" s="1191"/>
      <c r="I50" s="1191"/>
      <c r="J50" s="1192"/>
      <c r="K50" s="63">
        <v>5</v>
      </c>
      <c r="L50" s="64">
        <v>4</v>
      </c>
      <c r="M50" s="64">
        <v>0</v>
      </c>
      <c r="N50" s="64" t="s">
        <v>488</v>
      </c>
      <c r="O50" s="65" t="s">
        <v>488</v>
      </c>
      <c r="P50" s="48"/>
      <c r="Q50" s="48"/>
      <c r="R50" s="48"/>
      <c r="S50" s="48"/>
      <c r="T50" s="48"/>
      <c r="U50" s="48"/>
    </row>
    <row r="51" spans="1:21" ht="30.75" customHeight="1" x14ac:dyDescent="0.15">
      <c r="A51" s="48"/>
      <c r="B51" s="1216"/>
      <c r="C51" s="1217"/>
      <c r="D51" s="66"/>
      <c r="E51" s="1191" t="s">
        <v>16</v>
      </c>
      <c r="F51" s="1191"/>
      <c r="G51" s="1191"/>
      <c r="H51" s="1191"/>
      <c r="I51" s="1191"/>
      <c r="J51" s="1192"/>
      <c r="K51" s="63">
        <v>1</v>
      </c>
      <c r="L51" s="64" t="s">
        <v>488</v>
      </c>
      <c r="M51" s="64">
        <v>0</v>
      </c>
      <c r="N51" s="64">
        <v>0</v>
      </c>
      <c r="O51" s="65">
        <v>1</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3748</v>
      </c>
      <c r="L52" s="64">
        <v>3548</v>
      </c>
      <c r="M52" s="64">
        <v>3511</v>
      </c>
      <c r="N52" s="64">
        <v>3359</v>
      </c>
      <c r="O52" s="65">
        <v>3334</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1029</v>
      </c>
      <c r="L53" s="69">
        <v>1000</v>
      </c>
      <c r="M53" s="69">
        <v>913</v>
      </c>
      <c r="N53" s="69">
        <v>971</v>
      </c>
      <c r="O53" s="70">
        <v>1065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97" t="s">
        <v>24</v>
      </c>
      <c r="C58" s="1198"/>
      <c r="D58" s="1203" t="s">
        <v>25</v>
      </c>
      <c r="E58" s="1204"/>
      <c r="F58" s="1204"/>
      <c r="G58" s="1204"/>
      <c r="H58" s="1204"/>
      <c r="I58" s="1204"/>
      <c r="J58" s="1205"/>
      <c r="K58" s="83" t="s">
        <v>488</v>
      </c>
      <c r="L58" s="84" t="s">
        <v>488</v>
      </c>
      <c r="M58" s="84" t="s">
        <v>488</v>
      </c>
      <c r="N58" s="84" t="s">
        <v>488</v>
      </c>
      <c r="O58" s="85" t="s">
        <v>488</v>
      </c>
    </row>
    <row r="59" spans="1:21" ht="31.5" customHeight="1" x14ac:dyDescent="0.15">
      <c r="B59" s="1199"/>
      <c r="C59" s="1200"/>
      <c r="D59" s="1206" t="s">
        <v>26</v>
      </c>
      <c r="E59" s="1207"/>
      <c r="F59" s="1207"/>
      <c r="G59" s="1207"/>
      <c r="H59" s="1207"/>
      <c r="I59" s="1207"/>
      <c r="J59" s="1208"/>
      <c r="K59" s="86" t="s">
        <v>488</v>
      </c>
      <c r="L59" s="87" t="s">
        <v>488</v>
      </c>
      <c r="M59" s="87" t="s">
        <v>488</v>
      </c>
      <c r="N59" s="87" t="s">
        <v>488</v>
      </c>
      <c r="O59" s="88" t="s">
        <v>488</v>
      </c>
    </row>
    <row r="60" spans="1:21" ht="31.5" customHeight="1" thickBot="1" x14ac:dyDescent="0.2">
      <c r="B60" s="1201"/>
      <c r="C60" s="1202"/>
      <c r="D60" s="1209" t="s">
        <v>27</v>
      </c>
      <c r="E60" s="1210"/>
      <c r="F60" s="1210"/>
      <c r="G60" s="1210"/>
      <c r="H60" s="1210"/>
      <c r="I60" s="1210"/>
      <c r="J60" s="1211"/>
      <c r="K60" s="89" t="s">
        <v>488</v>
      </c>
      <c r="L60" s="90" t="s">
        <v>488</v>
      </c>
      <c r="M60" s="90" t="s">
        <v>488</v>
      </c>
      <c r="N60" s="90" t="s">
        <v>488</v>
      </c>
      <c r="O60" s="91" t="s">
        <v>488</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gVECeWJ35um5GsKqEiQy8PRNBTk2WQt5v/YFMDeZn4DftYMOszPCqhAv3ysZbx67fp5+IHUjtjGOLs1CXWQtA==" saltValue="xaBP3juIKWUJVZWfpEyYm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C19" zoomScale="110" zoomScaleNormal="110" zoomScaleSheetLayoutView="100" workbookViewId="0">
      <selection activeCell="E45" sqref="E45:H45"/>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232" t="s">
        <v>30</v>
      </c>
      <c r="C41" s="1233"/>
      <c r="D41" s="105"/>
      <c r="E41" s="1234" t="s">
        <v>31</v>
      </c>
      <c r="F41" s="1234"/>
      <c r="G41" s="1234"/>
      <c r="H41" s="1235"/>
      <c r="I41" s="343">
        <v>29861</v>
      </c>
      <c r="J41" s="344">
        <v>29087</v>
      </c>
      <c r="K41" s="344">
        <v>28640</v>
      </c>
      <c r="L41" s="344">
        <v>29106</v>
      </c>
      <c r="M41" s="345">
        <v>28905</v>
      </c>
    </row>
    <row r="42" spans="2:13" ht="27.75" customHeight="1" x14ac:dyDescent="0.15">
      <c r="B42" s="1222"/>
      <c r="C42" s="1223"/>
      <c r="D42" s="106"/>
      <c r="E42" s="1226" t="s">
        <v>32</v>
      </c>
      <c r="F42" s="1226"/>
      <c r="G42" s="1226"/>
      <c r="H42" s="1227"/>
      <c r="I42" s="346">
        <v>19</v>
      </c>
      <c r="J42" s="347">
        <v>16</v>
      </c>
      <c r="K42" s="347">
        <v>12</v>
      </c>
      <c r="L42" s="347">
        <v>9</v>
      </c>
      <c r="M42" s="348">
        <v>5</v>
      </c>
    </row>
    <row r="43" spans="2:13" ht="27.75" customHeight="1" x14ac:dyDescent="0.15">
      <c r="B43" s="1222"/>
      <c r="C43" s="1223"/>
      <c r="D43" s="106"/>
      <c r="E43" s="1226" t="s">
        <v>33</v>
      </c>
      <c r="F43" s="1226"/>
      <c r="G43" s="1226"/>
      <c r="H43" s="1227"/>
      <c r="I43" s="346">
        <v>12526</v>
      </c>
      <c r="J43" s="347">
        <v>11233</v>
      </c>
      <c r="K43" s="347">
        <v>9766</v>
      </c>
      <c r="L43" s="347">
        <v>9200</v>
      </c>
      <c r="M43" s="348">
        <v>8817</v>
      </c>
    </row>
    <row r="44" spans="2:13" ht="27.75" customHeight="1" x14ac:dyDescent="0.15">
      <c r="B44" s="1222"/>
      <c r="C44" s="1223"/>
      <c r="D44" s="106"/>
      <c r="E44" s="1226" t="s">
        <v>34</v>
      </c>
      <c r="F44" s="1226"/>
      <c r="G44" s="1226"/>
      <c r="H44" s="1227"/>
      <c r="I44" s="346" t="s">
        <v>488</v>
      </c>
      <c r="J44" s="347" t="s">
        <v>488</v>
      </c>
      <c r="K44" s="347" t="s">
        <v>488</v>
      </c>
      <c r="L44" s="347" t="s">
        <v>488</v>
      </c>
      <c r="M44" s="348" t="s">
        <v>488</v>
      </c>
    </row>
    <row r="45" spans="2:13" ht="27.75" customHeight="1" x14ac:dyDescent="0.15">
      <c r="B45" s="1222"/>
      <c r="C45" s="1223"/>
      <c r="D45" s="106"/>
      <c r="E45" s="1226" t="s">
        <v>35</v>
      </c>
      <c r="F45" s="1226"/>
      <c r="G45" s="1226"/>
      <c r="H45" s="1227"/>
      <c r="I45" s="346">
        <v>4220</v>
      </c>
      <c r="J45" s="347">
        <v>4245</v>
      </c>
      <c r="K45" s="347">
        <v>4313</v>
      </c>
      <c r="L45" s="347">
        <v>4373</v>
      </c>
      <c r="M45" s="348">
        <v>4483</v>
      </c>
    </row>
    <row r="46" spans="2:13" ht="27.75" customHeight="1" x14ac:dyDescent="0.15">
      <c r="B46" s="1222"/>
      <c r="C46" s="1223"/>
      <c r="D46" s="107"/>
      <c r="E46" s="1226" t="s">
        <v>36</v>
      </c>
      <c r="F46" s="1226"/>
      <c r="G46" s="1226"/>
      <c r="H46" s="1227"/>
      <c r="I46" s="346">
        <v>2</v>
      </c>
      <c r="J46" s="347">
        <v>2</v>
      </c>
      <c r="K46" s="347">
        <v>2</v>
      </c>
      <c r="L46" s="347">
        <v>3</v>
      </c>
      <c r="M46" s="348">
        <v>1</v>
      </c>
    </row>
    <row r="47" spans="2:13" ht="27.75" customHeight="1" x14ac:dyDescent="0.15">
      <c r="B47" s="1222"/>
      <c r="C47" s="1223"/>
      <c r="D47" s="108"/>
      <c r="E47" s="1236" t="s">
        <v>37</v>
      </c>
      <c r="F47" s="1237"/>
      <c r="G47" s="1237"/>
      <c r="H47" s="1238"/>
      <c r="I47" s="346" t="s">
        <v>488</v>
      </c>
      <c r="J47" s="347" t="s">
        <v>488</v>
      </c>
      <c r="K47" s="347" t="s">
        <v>488</v>
      </c>
      <c r="L47" s="347" t="s">
        <v>488</v>
      </c>
      <c r="M47" s="348" t="s">
        <v>488</v>
      </c>
    </row>
    <row r="48" spans="2:13" ht="27.75" customHeight="1" x14ac:dyDescent="0.15">
      <c r="B48" s="1222"/>
      <c r="C48" s="1223"/>
      <c r="D48" s="106"/>
      <c r="E48" s="1226" t="s">
        <v>38</v>
      </c>
      <c r="F48" s="1226"/>
      <c r="G48" s="1226"/>
      <c r="H48" s="1227"/>
      <c r="I48" s="346" t="s">
        <v>488</v>
      </c>
      <c r="J48" s="347" t="s">
        <v>488</v>
      </c>
      <c r="K48" s="347" t="s">
        <v>488</v>
      </c>
      <c r="L48" s="347" t="s">
        <v>488</v>
      </c>
      <c r="M48" s="348" t="s">
        <v>488</v>
      </c>
    </row>
    <row r="49" spans="2:13" ht="27.75" customHeight="1" x14ac:dyDescent="0.15">
      <c r="B49" s="1224"/>
      <c r="C49" s="1225"/>
      <c r="D49" s="106"/>
      <c r="E49" s="1226" t="s">
        <v>39</v>
      </c>
      <c r="F49" s="1226"/>
      <c r="G49" s="1226"/>
      <c r="H49" s="1227"/>
      <c r="I49" s="346" t="s">
        <v>488</v>
      </c>
      <c r="J49" s="347" t="s">
        <v>488</v>
      </c>
      <c r="K49" s="347" t="s">
        <v>488</v>
      </c>
      <c r="L49" s="347" t="s">
        <v>488</v>
      </c>
      <c r="M49" s="348" t="s">
        <v>488</v>
      </c>
    </row>
    <row r="50" spans="2:13" ht="27.75" customHeight="1" x14ac:dyDescent="0.15">
      <c r="B50" s="1220" t="s">
        <v>40</v>
      </c>
      <c r="C50" s="1221"/>
      <c r="D50" s="109"/>
      <c r="E50" s="1226" t="s">
        <v>41</v>
      </c>
      <c r="F50" s="1226"/>
      <c r="G50" s="1226"/>
      <c r="H50" s="1227"/>
      <c r="I50" s="346">
        <v>10219</v>
      </c>
      <c r="J50" s="347">
        <v>11133</v>
      </c>
      <c r="K50" s="347">
        <v>11615</v>
      </c>
      <c r="L50" s="347">
        <v>12068</v>
      </c>
      <c r="M50" s="348">
        <v>14151</v>
      </c>
    </row>
    <row r="51" spans="2:13" ht="27.75" customHeight="1" x14ac:dyDescent="0.15">
      <c r="B51" s="1222"/>
      <c r="C51" s="1223"/>
      <c r="D51" s="106"/>
      <c r="E51" s="1226" t="s">
        <v>42</v>
      </c>
      <c r="F51" s="1226"/>
      <c r="G51" s="1226"/>
      <c r="H51" s="1227"/>
      <c r="I51" s="346">
        <v>1272</v>
      </c>
      <c r="J51" s="347">
        <v>1135</v>
      </c>
      <c r="K51" s="347">
        <v>1021</v>
      </c>
      <c r="L51" s="347">
        <v>1025</v>
      </c>
      <c r="M51" s="348">
        <v>906</v>
      </c>
    </row>
    <row r="52" spans="2:13" ht="27.75" customHeight="1" x14ac:dyDescent="0.15">
      <c r="B52" s="1224"/>
      <c r="C52" s="1225"/>
      <c r="D52" s="106"/>
      <c r="E52" s="1226" t="s">
        <v>43</v>
      </c>
      <c r="F52" s="1226"/>
      <c r="G52" s="1226"/>
      <c r="H52" s="1227"/>
      <c r="I52" s="346">
        <v>30063</v>
      </c>
      <c r="J52" s="347">
        <v>29194</v>
      </c>
      <c r="K52" s="347">
        <v>28272</v>
      </c>
      <c r="L52" s="347">
        <v>29534</v>
      </c>
      <c r="M52" s="348">
        <v>29376</v>
      </c>
    </row>
    <row r="53" spans="2:13" ht="27.75" customHeight="1" thickBot="1" x14ac:dyDescent="0.2">
      <c r="B53" s="1228" t="s">
        <v>19</v>
      </c>
      <c r="C53" s="1229"/>
      <c r="D53" s="110"/>
      <c r="E53" s="1230" t="s">
        <v>44</v>
      </c>
      <c r="F53" s="1230"/>
      <c r="G53" s="1230"/>
      <c r="H53" s="1231"/>
      <c r="I53" s="349">
        <v>5074</v>
      </c>
      <c r="J53" s="350">
        <v>3121</v>
      </c>
      <c r="K53" s="350">
        <v>1826</v>
      </c>
      <c r="L53" s="350">
        <v>63</v>
      </c>
      <c r="M53" s="351">
        <v>-2222</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2E/xSphfViRAyMHMbH+/3tpL5mht1/xIhXBJSIgQxNJzUIYVlnVD1k4Jc+9f4ow98cMG+RIIINf8gOw5Up/VfA==" saltValue="aC9y9w/Vj08R9x7YArRJ5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60" sqref="C60:E60"/>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47" t="s">
        <v>46</v>
      </c>
      <c r="D55" s="1247"/>
      <c r="E55" s="1248"/>
      <c r="F55" s="352">
        <v>5260</v>
      </c>
      <c r="G55" s="352">
        <v>5371</v>
      </c>
      <c r="H55" s="353">
        <v>6170</v>
      </c>
    </row>
    <row r="56" spans="2:8" ht="52.5" customHeight="1" x14ac:dyDescent="0.15">
      <c r="B56" s="122"/>
      <c r="C56" s="1249" t="s">
        <v>47</v>
      </c>
      <c r="D56" s="1249"/>
      <c r="E56" s="1250"/>
      <c r="F56" s="354">
        <v>782</v>
      </c>
      <c r="G56" s="354">
        <v>553</v>
      </c>
      <c r="H56" s="355">
        <v>508</v>
      </c>
    </row>
    <row r="57" spans="2:8" ht="53.25" customHeight="1" x14ac:dyDescent="0.15">
      <c r="B57" s="122"/>
      <c r="C57" s="1251" t="s">
        <v>48</v>
      </c>
      <c r="D57" s="1251"/>
      <c r="E57" s="1252"/>
      <c r="F57" s="356">
        <v>5350</v>
      </c>
      <c r="G57" s="356">
        <v>5996</v>
      </c>
      <c r="H57" s="357">
        <v>7243</v>
      </c>
    </row>
    <row r="58" spans="2:8" ht="45.75" customHeight="1" x14ac:dyDescent="0.15">
      <c r="B58" s="123"/>
      <c r="C58" s="1239" t="s">
        <v>567</v>
      </c>
      <c r="D58" s="1240"/>
      <c r="E58" s="1241"/>
      <c r="F58" s="358">
        <v>2751</v>
      </c>
      <c r="G58" s="358">
        <v>3371</v>
      </c>
      <c r="H58" s="359">
        <v>3371</v>
      </c>
    </row>
    <row r="59" spans="2:8" ht="45.75" customHeight="1" x14ac:dyDescent="0.15">
      <c r="B59" s="123"/>
      <c r="C59" s="1239" t="s">
        <v>571</v>
      </c>
      <c r="D59" s="1240"/>
      <c r="E59" s="1241"/>
      <c r="F59" s="358">
        <v>0</v>
      </c>
      <c r="G59" s="358">
        <v>0</v>
      </c>
      <c r="H59" s="359">
        <v>1000</v>
      </c>
    </row>
    <row r="60" spans="2:8" ht="45.75" customHeight="1" x14ac:dyDescent="0.15">
      <c r="B60" s="123"/>
      <c r="C60" s="1239" t="s">
        <v>568</v>
      </c>
      <c r="D60" s="1240"/>
      <c r="E60" s="1241"/>
      <c r="F60" s="358">
        <v>1137</v>
      </c>
      <c r="G60" s="358">
        <v>1101</v>
      </c>
      <c r="H60" s="359">
        <v>950</v>
      </c>
    </row>
    <row r="61" spans="2:8" ht="45.75" customHeight="1" x14ac:dyDescent="0.15">
      <c r="B61" s="123"/>
      <c r="C61" s="1239" t="s">
        <v>569</v>
      </c>
      <c r="D61" s="1240"/>
      <c r="E61" s="1241"/>
      <c r="F61" s="358">
        <v>293</v>
      </c>
      <c r="G61" s="358">
        <v>371</v>
      </c>
      <c r="H61" s="359">
        <v>451</v>
      </c>
    </row>
    <row r="62" spans="2:8" ht="45.75" customHeight="1" thickBot="1" x14ac:dyDescent="0.2">
      <c r="B62" s="124"/>
      <c r="C62" s="1242" t="s">
        <v>570</v>
      </c>
      <c r="D62" s="1243"/>
      <c r="E62" s="1244"/>
      <c r="F62" s="360">
        <v>257</v>
      </c>
      <c r="G62" s="360">
        <v>194</v>
      </c>
      <c r="H62" s="361">
        <v>381</v>
      </c>
    </row>
    <row r="63" spans="2:8" ht="52.5" customHeight="1" thickBot="1" x14ac:dyDescent="0.2">
      <c r="B63" s="125"/>
      <c r="C63" s="1245" t="s">
        <v>49</v>
      </c>
      <c r="D63" s="1245"/>
      <c r="E63" s="1246"/>
      <c r="F63" s="362">
        <v>11392</v>
      </c>
      <c r="G63" s="362">
        <v>11920</v>
      </c>
      <c r="H63" s="363">
        <v>13921</v>
      </c>
    </row>
    <row r="64" spans="2:8" x14ac:dyDescent="0.15"/>
  </sheetData>
  <sheetProtection algorithmName="SHA-512" hashValue="TGm1talhT7Ra/NpLiGG4VdqzDzsmpmqSVM0gs/p6xh4wJxWLg/yk7PMoFyTqrzpvP9RZrlGSQ88un6j1pO6qCA==" saltValue="ckT/l68kbZxS1CifPimLS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topLeftCell="A18" zoomScale="70" zoomScaleNormal="70" zoomScaleSheetLayoutView="55" workbookViewId="0">
      <selection activeCell="AN65" sqref="AN65:DC69"/>
    </sheetView>
  </sheetViews>
  <sheetFormatPr defaultColWidth="0" defaultRowHeight="0"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399"/>
      <c r="B1" s="398"/>
      <c r="DD1" s="364"/>
      <c r="DE1" s="364"/>
    </row>
    <row r="2" spans="1:109" ht="25.5" customHeight="1" x14ac:dyDescent="0.15">
      <c r="A2" s="397"/>
      <c r="C2" s="397"/>
      <c r="O2" s="397"/>
      <c r="P2" s="397"/>
      <c r="Q2" s="397"/>
      <c r="R2" s="397"/>
      <c r="S2" s="397"/>
      <c r="T2" s="397"/>
      <c r="U2" s="397"/>
      <c r="V2" s="397"/>
      <c r="W2" s="397"/>
      <c r="X2" s="397"/>
      <c r="Y2" s="397"/>
      <c r="Z2" s="397"/>
      <c r="AA2" s="397"/>
      <c r="AB2" s="397"/>
      <c r="AC2" s="397"/>
      <c r="AD2" s="397"/>
      <c r="AE2" s="397"/>
      <c r="AF2" s="397"/>
      <c r="AG2" s="397"/>
      <c r="AH2" s="397"/>
      <c r="AI2" s="397"/>
      <c r="AU2" s="397"/>
      <c r="BG2" s="397"/>
      <c r="BS2" s="397"/>
      <c r="CE2" s="397"/>
      <c r="CQ2" s="397"/>
      <c r="DD2" s="364"/>
      <c r="DE2" s="364"/>
    </row>
    <row r="3" spans="1:109" ht="25.5" customHeight="1" x14ac:dyDescent="0.15">
      <c r="A3" s="397"/>
      <c r="C3" s="397"/>
      <c r="O3" s="397"/>
      <c r="P3" s="397"/>
      <c r="Q3" s="397"/>
      <c r="R3" s="397"/>
      <c r="S3" s="397"/>
      <c r="T3" s="397"/>
      <c r="U3" s="397"/>
      <c r="V3" s="397"/>
      <c r="W3" s="397"/>
      <c r="X3" s="397"/>
      <c r="Y3" s="397"/>
      <c r="Z3" s="397"/>
      <c r="AA3" s="397"/>
      <c r="AB3" s="397"/>
      <c r="AC3" s="397"/>
      <c r="AD3" s="397"/>
      <c r="AE3" s="397"/>
      <c r="AF3" s="397"/>
      <c r="AG3" s="397"/>
      <c r="AH3" s="397"/>
      <c r="AI3" s="397"/>
      <c r="AU3" s="397"/>
      <c r="BG3" s="397"/>
      <c r="BS3" s="397"/>
      <c r="CE3" s="397"/>
      <c r="CQ3" s="397"/>
      <c r="DD3" s="364"/>
      <c r="DE3" s="364"/>
    </row>
    <row r="4" spans="1:109" s="247" customFormat="1" ht="13.5" x14ac:dyDescent="0.15">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c r="CC4" s="397"/>
      <c r="CD4" s="397"/>
      <c r="CE4" s="397"/>
      <c r="CF4" s="397"/>
      <c r="CG4" s="397"/>
      <c r="CH4" s="397"/>
      <c r="CI4" s="397"/>
      <c r="CJ4" s="397"/>
      <c r="CK4" s="397"/>
      <c r="CL4" s="397"/>
      <c r="CM4" s="397"/>
      <c r="CN4" s="397"/>
      <c r="CO4" s="397"/>
      <c r="CP4" s="397"/>
      <c r="CQ4" s="397"/>
      <c r="CR4" s="397"/>
      <c r="CS4" s="397"/>
      <c r="CT4" s="397"/>
      <c r="CU4" s="397"/>
      <c r="CV4" s="397"/>
      <c r="CW4" s="397"/>
      <c r="CX4" s="397"/>
      <c r="CY4" s="397"/>
      <c r="CZ4" s="397"/>
      <c r="DA4" s="397"/>
      <c r="DB4" s="397"/>
      <c r="DC4" s="397"/>
      <c r="DD4" s="397"/>
      <c r="DE4" s="397"/>
    </row>
    <row r="5" spans="1:109" s="247" customFormat="1" ht="13.5"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c r="CC5" s="397"/>
      <c r="CD5" s="397"/>
      <c r="CE5" s="397"/>
      <c r="CF5" s="397"/>
      <c r="CG5" s="397"/>
      <c r="CH5" s="397"/>
      <c r="CI5" s="397"/>
      <c r="CJ5" s="397"/>
      <c r="CK5" s="397"/>
      <c r="CL5" s="397"/>
      <c r="CM5" s="397"/>
      <c r="CN5" s="397"/>
      <c r="CO5" s="397"/>
      <c r="CP5" s="397"/>
      <c r="CQ5" s="397"/>
      <c r="CR5" s="397"/>
      <c r="CS5" s="397"/>
      <c r="CT5" s="397"/>
      <c r="CU5" s="397"/>
      <c r="CV5" s="397"/>
      <c r="CW5" s="397"/>
      <c r="CX5" s="397"/>
      <c r="CY5" s="397"/>
      <c r="CZ5" s="397"/>
      <c r="DA5" s="397"/>
      <c r="DB5" s="397"/>
      <c r="DC5" s="397"/>
      <c r="DD5" s="397"/>
      <c r="DE5" s="397"/>
    </row>
    <row r="6" spans="1:109" s="247" customFormat="1" ht="13.5" x14ac:dyDescent="0.15">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C6" s="397"/>
      <c r="CD6" s="397"/>
      <c r="CE6" s="397"/>
      <c r="CF6" s="397"/>
      <c r="CG6" s="397"/>
      <c r="CH6" s="397"/>
      <c r="CI6" s="397"/>
      <c r="CJ6" s="397"/>
      <c r="CK6" s="397"/>
      <c r="CL6" s="397"/>
      <c r="CM6" s="397"/>
      <c r="CN6" s="397"/>
      <c r="CO6" s="397"/>
      <c r="CP6" s="397"/>
      <c r="CQ6" s="397"/>
      <c r="CR6" s="397"/>
      <c r="CS6" s="397"/>
      <c r="CT6" s="397"/>
      <c r="CU6" s="397"/>
      <c r="CV6" s="397"/>
      <c r="CW6" s="397"/>
      <c r="CX6" s="397"/>
      <c r="CY6" s="397"/>
      <c r="CZ6" s="397"/>
      <c r="DA6" s="397"/>
      <c r="DB6" s="397"/>
      <c r="DC6" s="397"/>
      <c r="DD6" s="397"/>
      <c r="DE6" s="397"/>
    </row>
    <row r="7" spans="1:109" s="247" customFormat="1" ht="13.5" x14ac:dyDescent="0.15">
      <c r="A7" s="397"/>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row>
    <row r="8" spans="1:109" s="247" customFormat="1" ht="13.5" x14ac:dyDescent="0.15">
      <c r="A8" s="397"/>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row>
    <row r="9" spans="1:109" s="247" customFormat="1" ht="13.5" x14ac:dyDescent="0.15">
      <c r="A9" s="397"/>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row>
    <row r="10" spans="1:109" s="247" customFormat="1" ht="13.5" x14ac:dyDescent="0.1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row>
    <row r="11" spans="1:109" s="247" customFormat="1" ht="13.5" x14ac:dyDescent="0.1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row>
    <row r="12" spans="1:109" s="247" customFormat="1" ht="13.5" x14ac:dyDescent="0.1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row>
    <row r="13" spans="1:109" s="247" customFormat="1" ht="13.5" x14ac:dyDescent="0.1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row>
    <row r="14" spans="1:109" s="247" customFormat="1" ht="13.5" x14ac:dyDescent="0.1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row>
    <row r="15" spans="1:109" s="247" customFormat="1" ht="13.5" x14ac:dyDescent="0.15">
      <c r="A15" s="364"/>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row>
    <row r="16" spans="1:109" s="247" customFormat="1" ht="13.5" x14ac:dyDescent="0.15">
      <c r="A16" s="364"/>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row>
    <row r="17" spans="1:109" s="247" customFormat="1" ht="13.5" x14ac:dyDescent="0.15">
      <c r="A17" s="364"/>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row>
    <row r="18" spans="1:109" s="247" customFormat="1" ht="13.5" x14ac:dyDescent="0.15">
      <c r="A18" s="364"/>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row>
    <row r="19" spans="1:109" ht="13.5" x14ac:dyDescent="0.15">
      <c r="DD19" s="364"/>
      <c r="DE19" s="364"/>
    </row>
    <row r="20" spans="1:109" ht="13.5" x14ac:dyDescent="0.15">
      <c r="DD20" s="364"/>
      <c r="DE20" s="364"/>
    </row>
    <row r="21" spans="1:109" ht="17.25" customHeight="1" x14ac:dyDescent="0.15">
      <c r="B21" s="396"/>
      <c r="C21" s="393"/>
      <c r="D21" s="393"/>
      <c r="E21" s="393"/>
      <c r="F21" s="393"/>
      <c r="G21" s="393"/>
      <c r="H21" s="393"/>
      <c r="I21" s="393"/>
      <c r="J21" s="393"/>
      <c r="K21" s="393"/>
      <c r="L21" s="393"/>
      <c r="M21" s="393"/>
      <c r="N21" s="395"/>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5"/>
      <c r="AU21" s="393"/>
      <c r="AV21" s="393"/>
      <c r="AW21" s="393"/>
      <c r="AX21" s="393"/>
      <c r="AY21" s="393"/>
      <c r="AZ21" s="393"/>
      <c r="BA21" s="393"/>
      <c r="BB21" s="393"/>
      <c r="BC21" s="393"/>
      <c r="BD21" s="393"/>
      <c r="BE21" s="393"/>
      <c r="BF21" s="395"/>
      <c r="BG21" s="393"/>
      <c r="BH21" s="393"/>
      <c r="BI21" s="393"/>
      <c r="BJ21" s="393"/>
      <c r="BK21" s="393"/>
      <c r="BL21" s="393"/>
      <c r="BM21" s="393"/>
      <c r="BN21" s="393"/>
      <c r="BO21" s="393"/>
      <c r="BP21" s="393"/>
      <c r="BQ21" s="393"/>
      <c r="BR21" s="395"/>
      <c r="BS21" s="393"/>
      <c r="BT21" s="393"/>
      <c r="BU21" s="393"/>
      <c r="BV21" s="393"/>
      <c r="BW21" s="393"/>
      <c r="BX21" s="393"/>
      <c r="BY21" s="393"/>
      <c r="BZ21" s="393"/>
      <c r="CA21" s="393"/>
      <c r="CB21" s="393"/>
      <c r="CC21" s="393"/>
      <c r="CD21" s="395"/>
      <c r="CE21" s="393"/>
      <c r="CF21" s="393"/>
      <c r="CG21" s="393"/>
      <c r="CH21" s="393"/>
      <c r="CI21" s="393"/>
      <c r="CJ21" s="393"/>
      <c r="CK21" s="393"/>
      <c r="CL21" s="393"/>
      <c r="CM21" s="393"/>
      <c r="CN21" s="393"/>
      <c r="CO21" s="393"/>
      <c r="CP21" s="395"/>
      <c r="CQ21" s="393"/>
      <c r="CR21" s="393"/>
      <c r="CS21" s="393"/>
      <c r="CT21" s="393"/>
      <c r="CU21" s="393"/>
      <c r="CV21" s="393"/>
      <c r="CW21" s="393"/>
      <c r="CX21" s="393"/>
      <c r="CY21" s="393"/>
      <c r="CZ21" s="393"/>
      <c r="DA21" s="393"/>
      <c r="DB21" s="395"/>
      <c r="DC21" s="393"/>
      <c r="DD21" s="392"/>
      <c r="DE21" s="364"/>
    </row>
    <row r="22" spans="1:109" ht="17.25" customHeight="1" x14ac:dyDescent="0.15">
      <c r="B22" s="365"/>
    </row>
    <row r="23" spans="1:109" ht="13.5" x14ac:dyDescent="0.15">
      <c r="B23" s="365"/>
    </row>
    <row r="24" spans="1:109" ht="13.5" x14ac:dyDescent="0.15">
      <c r="B24" s="365"/>
    </row>
    <row r="25" spans="1:109" ht="13.5" x14ac:dyDescent="0.15">
      <c r="B25" s="365"/>
    </row>
    <row r="26" spans="1:109" ht="13.5" x14ac:dyDescent="0.15">
      <c r="B26" s="365"/>
    </row>
    <row r="27" spans="1:109" ht="13.5" x14ac:dyDescent="0.15">
      <c r="B27" s="365"/>
    </row>
    <row r="28" spans="1:109" ht="13.5" x14ac:dyDescent="0.15">
      <c r="B28" s="365"/>
    </row>
    <row r="29" spans="1:109" ht="13.5" x14ac:dyDescent="0.15">
      <c r="B29" s="365"/>
    </row>
    <row r="30" spans="1:109" ht="13.5" x14ac:dyDescent="0.15">
      <c r="B30" s="365"/>
    </row>
    <row r="31" spans="1:109" ht="13.5" x14ac:dyDescent="0.15">
      <c r="B31" s="365"/>
    </row>
    <row r="32" spans="1:109" ht="13.5" x14ac:dyDescent="0.15">
      <c r="B32" s="365"/>
    </row>
    <row r="33" spans="2:109" ht="13.5" x14ac:dyDescent="0.15">
      <c r="B33" s="365"/>
    </row>
    <row r="34" spans="2:109" ht="13.5" x14ac:dyDescent="0.15">
      <c r="B34" s="365"/>
    </row>
    <row r="35" spans="2:109" ht="13.5" x14ac:dyDescent="0.15">
      <c r="B35" s="365"/>
    </row>
    <row r="36" spans="2:109" ht="13.5" x14ac:dyDescent="0.15">
      <c r="B36" s="365"/>
    </row>
    <row r="37" spans="2:109" ht="13.5" x14ac:dyDescent="0.15">
      <c r="B37" s="365"/>
    </row>
    <row r="38" spans="2:109" ht="13.5" x14ac:dyDescent="0.15">
      <c r="B38" s="365"/>
    </row>
    <row r="39" spans="2:109" ht="13.5" x14ac:dyDescent="0.15">
      <c r="B39" s="369"/>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7"/>
    </row>
    <row r="40" spans="2:109" ht="13.5" x14ac:dyDescent="0.15">
      <c r="B40" s="384"/>
      <c r="DD40" s="384"/>
      <c r="DE40" s="364"/>
    </row>
    <row r="41" spans="2:109" ht="17.25" x14ac:dyDescent="0.15">
      <c r="B41" s="394" t="s">
        <v>581</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2"/>
    </row>
    <row r="42" spans="2:109" ht="13.5" x14ac:dyDescent="0.15">
      <c r="B42" s="365"/>
      <c r="G42" s="380"/>
      <c r="I42" s="379"/>
      <c r="J42" s="379"/>
      <c r="K42" s="379"/>
      <c r="AM42" s="380"/>
      <c r="AN42" s="380" t="s">
        <v>578</v>
      </c>
      <c r="AP42" s="379"/>
      <c r="AQ42" s="379"/>
      <c r="AR42" s="379"/>
      <c r="AY42" s="380"/>
      <c r="BA42" s="379"/>
      <c r="BB42" s="379"/>
      <c r="BC42" s="379"/>
      <c r="BK42" s="380"/>
      <c r="BM42" s="379"/>
      <c r="BN42" s="379"/>
      <c r="BO42" s="379"/>
      <c r="BW42" s="380"/>
      <c r="BY42" s="379"/>
      <c r="BZ42" s="379"/>
      <c r="CA42" s="379"/>
      <c r="CI42" s="380"/>
      <c r="CK42" s="379"/>
      <c r="CL42" s="379"/>
      <c r="CM42" s="379"/>
      <c r="CU42" s="380"/>
      <c r="CW42" s="379"/>
      <c r="CX42" s="379"/>
      <c r="CY42" s="379"/>
    </row>
    <row r="43" spans="2:109" ht="13.5" customHeight="1" x14ac:dyDescent="0.15">
      <c r="B43" s="365"/>
      <c r="AN43" s="1253" t="s">
        <v>582</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ht="13.5" x14ac:dyDescent="0.15">
      <c r="B44" s="365"/>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ht="13.5" x14ac:dyDescent="0.15">
      <c r="B45" s="365"/>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ht="13.5" x14ac:dyDescent="0.15">
      <c r="B46" s="365"/>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ht="13.5" x14ac:dyDescent="0.15">
      <c r="B47" s="365"/>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ht="13.5" x14ac:dyDescent="0.15">
      <c r="B48" s="365"/>
      <c r="H48" s="371"/>
      <c r="I48" s="371"/>
      <c r="J48" s="371"/>
      <c r="AN48" s="371"/>
      <c r="AO48" s="371"/>
      <c r="AP48" s="371"/>
      <c r="AZ48" s="371"/>
      <c r="BA48" s="371"/>
      <c r="BB48" s="371"/>
      <c r="BL48" s="371"/>
      <c r="BM48" s="371"/>
      <c r="BN48" s="371"/>
      <c r="BX48" s="371"/>
      <c r="BY48" s="371"/>
      <c r="BZ48" s="371"/>
      <c r="CJ48" s="371"/>
      <c r="CK48" s="371"/>
      <c r="CL48" s="371"/>
      <c r="CV48" s="371"/>
      <c r="CW48" s="371"/>
      <c r="CX48" s="371"/>
    </row>
    <row r="49" spans="1:109" ht="13.5" x14ac:dyDescent="0.15">
      <c r="B49" s="365"/>
      <c r="AN49" s="364" t="s">
        <v>577</v>
      </c>
    </row>
    <row r="50" spans="1:109" ht="13.5" x14ac:dyDescent="0.15">
      <c r="B50" s="365"/>
      <c r="G50" s="1262"/>
      <c r="H50" s="1262"/>
      <c r="I50" s="1262"/>
      <c r="J50" s="1262"/>
      <c r="K50" s="373"/>
      <c r="L50" s="373"/>
      <c r="M50" s="372"/>
      <c r="N50" s="372"/>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527</v>
      </c>
      <c r="BQ50" s="1266"/>
      <c r="BR50" s="1266"/>
      <c r="BS50" s="1266"/>
      <c r="BT50" s="1266"/>
      <c r="BU50" s="1266"/>
      <c r="BV50" s="1266"/>
      <c r="BW50" s="1266"/>
      <c r="BX50" s="1266" t="s">
        <v>528</v>
      </c>
      <c r="BY50" s="1266"/>
      <c r="BZ50" s="1266"/>
      <c r="CA50" s="1266"/>
      <c r="CB50" s="1266"/>
      <c r="CC50" s="1266"/>
      <c r="CD50" s="1266"/>
      <c r="CE50" s="1266"/>
      <c r="CF50" s="1266" t="s">
        <v>529</v>
      </c>
      <c r="CG50" s="1266"/>
      <c r="CH50" s="1266"/>
      <c r="CI50" s="1266"/>
      <c r="CJ50" s="1266"/>
      <c r="CK50" s="1266"/>
      <c r="CL50" s="1266"/>
      <c r="CM50" s="1266"/>
      <c r="CN50" s="1266" t="s">
        <v>530</v>
      </c>
      <c r="CO50" s="1266"/>
      <c r="CP50" s="1266"/>
      <c r="CQ50" s="1266"/>
      <c r="CR50" s="1266"/>
      <c r="CS50" s="1266"/>
      <c r="CT50" s="1266"/>
      <c r="CU50" s="1266"/>
      <c r="CV50" s="1266" t="s">
        <v>531</v>
      </c>
      <c r="CW50" s="1266"/>
      <c r="CX50" s="1266"/>
      <c r="CY50" s="1266"/>
      <c r="CZ50" s="1266"/>
      <c r="DA50" s="1266"/>
      <c r="DB50" s="1266"/>
      <c r="DC50" s="1266"/>
    </row>
    <row r="51" spans="1:109" ht="13.5" customHeight="1" x14ac:dyDescent="0.15">
      <c r="B51" s="365"/>
      <c r="G51" s="1271"/>
      <c r="H51" s="1271"/>
      <c r="I51" s="1272"/>
      <c r="J51" s="1272"/>
      <c r="K51" s="1269"/>
      <c r="L51" s="1269"/>
      <c r="M51" s="1269"/>
      <c r="N51" s="1269"/>
      <c r="AM51" s="371"/>
      <c r="AN51" s="1267" t="s">
        <v>576</v>
      </c>
      <c r="AO51" s="1267"/>
      <c r="AP51" s="1267"/>
      <c r="AQ51" s="1267"/>
      <c r="AR51" s="1267"/>
      <c r="AS51" s="1267"/>
      <c r="AT51" s="1267"/>
      <c r="AU51" s="1267"/>
      <c r="AV51" s="1267"/>
      <c r="AW51" s="1267"/>
      <c r="AX51" s="1267"/>
      <c r="AY51" s="1267"/>
      <c r="AZ51" s="1267"/>
      <c r="BA51" s="1267"/>
      <c r="BB51" s="1267" t="s">
        <v>574</v>
      </c>
      <c r="BC51" s="1267"/>
      <c r="BD51" s="1267"/>
      <c r="BE51" s="1267"/>
      <c r="BF51" s="1267"/>
      <c r="BG51" s="1267"/>
      <c r="BH51" s="1267"/>
      <c r="BI51" s="1267"/>
      <c r="BJ51" s="1267"/>
      <c r="BK51" s="1267"/>
      <c r="BL51" s="1267"/>
      <c r="BM51" s="1267"/>
      <c r="BN51" s="1267"/>
      <c r="BO51" s="1267"/>
      <c r="BP51" s="1268">
        <v>41.4</v>
      </c>
      <c r="BQ51" s="1268"/>
      <c r="BR51" s="1268"/>
      <c r="BS51" s="1268"/>
      <c r="BT51" s="1268"/>
      <c r="BU51" s="1268"/>
      <c r="BV51" s="1268"/>
      <c r="BW51" s="1268"/>
      <c r="BX51" s="1268">
        <v>24.2</v>
      </c>
      <c r="BY51" s="1268"/>
      <c r="BZ51" s="1268"/>
      <c r="CA51" s="1268"/>
      <c r="CB51" s="1268"/>
      <c r="CC51" s="1268"/>
      <c r="CD51" s="1268"/>
      <c r="CE51" s="1268"/>
      <c r="CF51" s="1268">
        <v>14.7</v>
      </c>
      <c r="CG51" s="1268"/>
      <c r="CH51" s="1268"/>
      <c r="CI51" s="1268"/>
      <c r="CJ51" s="1268"/>
      <c r="CK51" s="1268"/>
      <c r="CL51" s="1268"/>
      <c r="CM51" s="1268"/>
      <c r="CN51" s="1268">
        <v>0.5</v>
      </c>
      <c r="CO51" s="1268"/>
      <c r="CP51" s="1268"/>
      <c r="CQ51" s="1268"/>
      <c r="CR51" s="1268"/>
      <c r="CS51" s="1268"/>
      <c r="CT51" s="1268"/>
      <c r="CU51" s="1268"/>
      <c r="CV51" s="1268"/>
      <c r="CW51" s="1268"/>
      <c r="CX51" s="1268"/>
      <c r="CY51" s="1268"/>
      <c r="CZ51" s="1268"/>
      <c r="DA51" s="1268"/>
      <c r="DB51" s="1268"/>
      <c r="DC51" s="1268"/>
    </row>
    <row r="52" spans="1:109" ht="13.5" x14ac:dyDescent="0.15">
      <c r="B52" s="365"/>
      <c r="G52" s="1271"/>
      <c r="H52" s="1271"/>
      <c r="I52" s="1272"/>
      <c r="J52" s="1272"/>
      <c r="K52" s="1269"/>
      <c r="L52" s="1269"/>
      <c r="M52" s="1269"/>
      <c r="N52" s="1269"/>
      <c r="AM52" s="371"/>
      <c r="AN52" s="1267"/>
      <c r="AO52" s="1267"/>
      <c r="AP52" s="1267"/>
      <c r="AQ52" s="1267"/>
      <c r="AR52" s="1267"/>
      <c r="AS52" s="1267"/>
      <c r="AT52" s="1267"/>
      <c r="AU52" s="1267"/>
      <c r="AV52" s="1267"/>
      <c r="AW52" s="1267"/>
      <c r="AX52" s="1267"/>
      <c r="AY52" s="1267"/>
      <c r="AZ52" s="1267"/>
      <c r="BA52" s="1267"/>
      <c r="BB52" s="1267"/>
      <c r="BC52" s="1267"/>
      <c r="BD52" s="1267"/>
      <c r="BE52" s="1267"/>
      <c r="BF52" s="1267"/>
      <c r="BG52" s="1267"/>
      <c r="BH52" s="1267"/>
      <c r="BI52" s="1267"/>
      <c r="BJ52" s="1267"/>
      <c r="BK52" s="1267"/>
      <c r="BL52" s="1267"/>
      <c r="BM52" s="1267"/>
      <c r="BN52" s="1267"/>
      <c r="BO52" s="1267"/>
      <c r="BP52" s="1268"/>
      <c r="BQ52" s="1268"/>
      <c r="BR52" s="1268"/>
      <c r="BS52" s="1268"/>
      <c r="BT52" s="1268"/>
      <c r="BU52" s="1268"/>
      <c r="BV52" s="1268"/>
      <c r="BW52" s="1268"/>
      <c r="BX52" s="1268"/>
      <c r="BY52" s="1268"/>
      <c r="BZ52" s="1268"/>
      <c r="CA52" s="1268"/>
      <c r="CB52" s="1268"/>
      <c r="CC52" s="1268"/>
      <c r="CD52" s="1268"/>
      <c r="CE52" s="1268"/>
      <c r="CF52" s="1268"/>
      <c r="CG52" s="1268"/>
      <c r="CH52" s="1268"/>
      <c r="CI52" s="1268"/>
      <c r="CJ52" s="1268"/>
      <c r="CK52" s="1268"/>
      <c r="CL52" s="1268"/>
      <c r="CM52" s="1268"/>
      <c r="CN52" s="1268"/>
      <c r="CO52" s="1268"/>
      <c r="CP52" s="1268"/>
      <c r="CQ52" s="1268"/>
      <c r="CR52" s="1268"/>
      <c r="CS52" s="1268"/>
      <c r="CT52" s="1268"/>
      <c r="CU52" s="1268"/>
      <c r="CV52" s="1268"/>
      <c r="CW52" s="1268"/>
      <c r="CX52" s="1268"/>
      <c r="CY52" s="1268"/>
      <c r="CZ52" s="1268"/>
      <c r="DA52" s="1268"/>
      <c r="DB52" s="1268"/>
      <c r="DC52" s="1268"/>
    </row>
    <row r="53" spans="1:109" ht="13.5" x14ac:dyDescent="0.15">
      <c r="A53" s="379"/>
      <c r="B53" s="365"/>
      <c r="G53" s="1271"/>
      <c r="H53" s="1271"/>
      <c r="I53" s="1262"/>
      <c r="J53" s="1262"/>
      <c r="K53" s="1269"/>
      <c r="L53" s="1269"/>
      <c r="M53" s="1269"/>
      <c r="N53" s="1269"/>
      <c r="AM53" s="371"/>
      <c r="AN53" s="1267"/>
      <c r="AO53" s="1267"/>
      <c r="AP53" s="1267"/>
      <c r="AQ53" s="1267"/>
      <c r="AR53" s="1267"/>
      <c r="AS53" s="1267"/>
      <c r="AT53" s="1267"/>
      <c r="AU53" s="1267"/>
      <c r="AV53" s="1267"/>
      <c r="AW53" s="1267"/>
      <c r="AX53" s="1267"/>
      <c r="AY53" s="1267"/>
      <c r="AZ53" s="1267"/>
      <c r="BA53" s="1267"/>
      <c r="BB53" s="1267" t="s">
        <v>580</v>
      </c>
      <c r="BC53" s="1267"/>
      <c r="BD53" s="1267"/>
      <c r="BE53" s="1267"/>
      <c r="BF53" s="1267"/>
      <c r="BG53" s="1267"/>
      <c r="BH53" s="1267"/>
      <c r="BI53" s="1267"/>
      <c r="BJ53" s="1267"/>
      <c r="BK53" s="1267"/>
      <c r="BL53" s="1267"/>
      <c r="BM53" s="1267"/>
      <c r="BN53" s="1267"/>
      <c r="BO53" s="1267"/>
      <c r="BP53" s="1268">
        <v>74.2</v>
      </c>
      <c r="BQ53" s="1268"/>
      <c r="BR53" s="1268"/>
      <c r="BS53" s="1268"/>
      <c r="BT53" s="1268"/>
      <c r="BU53" s="1268"/>
      <c r="BV53" s="1268"/>
      <c r="BW53" s="1268"/>
      <c r="BX53" s="1268">
        <v>74.900000000000006</v>
      </c>
      <c r="BY53" s="1268"/>
      <c r="BZ53" s="1268"/>
      <c r="CA53" s="1268"/>
      <c r="CB53" s="1268"/>
      <c r="CC53" s="1268"/>
      <c r="CD53" s="1268"/>
      <c r="CE53" s="1268"/>
      <c r="CF53" s="1268">
        <v>75.5</v>
      </c>
      <c r="CG53" s="1268"/>
      <c r="CH53" s="1268"/>
      <c r="CI53" s="1268"/>
      <c r="CJ53" s="1268"/>
      <c r="CK53" s="1268"/>
      <c r="CL53" s="1268"/>
      <c r="CM53" s="1268"/>
      <c r="CN53" s="1268">
        <v>76.8</v>
      </c>
      <c r="CO53" s="1268"/>
      <c r="CP53" s="1268"/>
      <c r="CQ53" s="1268"/>
      <c r="CR53" s="1268"/>
      <c r="CS53" s="1268"/>
      <c r="CT53" s="1268"/>
      <c r="CU53" s="1268"/>
      <c r="CV53" s="1268">
        <v>76.7</v>
      </c>
      <c r="CW53" s="1268"/>
      <c r="CX53" s="1268"/>
      <c r="CY53" s="1268"/>
      <c r="CZ53" s="1268"/>
      <c r="DA53" s="1268"/>
      <c r="DB53" s="1268"/>
      <c r="DC53" s="1268"/>
    </row>
    <row r="54" spans="1:109" ht="13.5" x14ac:dyDescent="0.15">
      <c r="A54" s="379"/>
      <c r="B54" s="365"/>
      <c r="G54" s="1271"/>
      <c r="H54" s="1271"/>
      <c r="I54" s="1262"/>
      <c r="J54" s="1262"/>
      <c r="K54" s="1269"/>
      <c r="L54" s="1269"/>
      <c r="M54" s="1269"/>
      <c r="N54" s="1269"/>
      <c r="AM54" s="371"/>
      <c r="AN54" s="1267"/>
      <c r="AO54" s="1267"/>
      <c r="AP54" s="1267"/>
      <c r="AQ54" s="1267"/>
      <c r="AR54" s="1267"/>
      <c r="AS54" s="1267"/>
      <c r="AT54" s="1267"/>
      <c r="AU54" s="1267"/>
      <c r="AV54" s="1267"/>
      <c r="AW54" s="1267"/>
      <c r="AX54" s="1267"/>
      <c r="AY54" s="1267"/>
      <c r="AZ54" s="1267"/>
      <c r="BA54" s="1267"/>
      <c r="BB54" s="1267"/>
      <c r="BC54" s="1267"/>
      <c r="BD54" s="1267"/>
      <c r="BE54" s="1267"/>
      <c r="BF54" s="1267"/>
      <c r="BG54" s="1267"/>
      <c r="BH54" s="1267"/>
      <c r="BI54" s="1267"/>
      <c r="BJ54" s="1267"/>
      <c r="BK54" s="1267"/>
      <c r="BL54" s="1267"/>
      <c r="BM54" s="1267"/>
      <c r="BN54" s="1267"/>
      <c r="BO54" s="1267"/>
      <c r="BP54" s="1268"/>
      <c r="BQ54" s="1268"/>
      <c r="BR54" s="1268"/>
      <c r="BS54" s="1268"/>
      <c r="BT54" s="1268"/>
      <c r="BU54" s="1268"/>
      <c r="BV54" s="1268"/>
      <c r="BW54" s="1268"/>
      <c r="BX54" s="1268"/>
      <c r="BY54" s="1268"/>
      <c r="BZ54" s="1268"/>
      <c r="CA54" s="1268"/>
      <c r="CB54" s="1268"/>
      <c r="CC54" s="1268"/>
      <c r="CD54" s="1268"/>
      <c r="CE54" s="1268"/>
      <c r="CF54" s="1268"/>
      <c r="CG54" s="1268"/>
      <c r="CH54" s="1268"/>
      <c r="CI54" s="1268"/>
      <c r="CJ54" s="1268"/>
      <c r="CK54" s="1268"/>
      <c r="CL54" s="1268"/>
      <c r="CM54" s="1268"/>
      <c r="CN54" s="1268"/>
      <c r="CO54" s="1268"/>
      <c r="CP54" s="1268"/>
      <c r="CQ54" s="1268"/>
      <c r="CR54" s="1268"/>
      <c r="CS54" s="1268"/>
      <c r="CT54" s="1268"/>
      <c r="CU54" s="1268"/>
      <c r="CV54" s="1268"/>
      <c r="CW54" s="1268"/>
      <c r="CX54" s="1268"/>
      <c r="CY54" s="1268"/>
      <c r="CZ54" s="1268"/>
      <c r="DA54" s="1268"/>
      <c r="DB54" s="1268"/>
      <c r="DC54" s="1268"/>
    </row>
    <row r="55" spans="1:109" ht="13.5" x14ac:dyDescent="0.15">
      <c r="A55" s="379"/>
      <c r="B55" s="365"/>
      <c r="G55" s="1262"/>
      <c r="H55" s="1262"/>
      <c r="I55" s="1262"/>
      <c r="J55" s="1262"/>
      <c r="K55" s="1269"/>
      <c r="L55" s="1269"/>
      <c r="M55" s="1269"/>
      <c r="N55" s="1269"/>
      <c r="AN55" s="1266" t="s">
        <v>575</v>
      </c>
      <c r="AO55" s="1266"/>
      <c r="AP55" s="1266"/>
      <c r="AQ55" s="1266"/>
      <c r="AR55" s="1266"/>
      <c r="AS55" s="1266"/>
      <c r="AT55" s="1266"/>
      <c r="AU55" s="1266"/>
      <c r="AV55" s="1266"/>
      <c r="AW55" s="1266"/>
      <c r="AX55" s="1266"/>
      <c r="AY55" s="1266"/>
      <c r="AZ55" s="1266"/>
      <c r="BA55" s="1266"/>
      <c r="BB55" s="1267" t="s">
        <v>574</v>
      </c>
      <c r="BC55" s="1267"/>
      <c r="BD55" s="1267"/>
      <c r="BE55" s="1267"/>
      <c r="BF55" s="1267"/>
      <c r="BG55" s="1267"/>
      <c r="BH55" s="1267"/>
      <c r="BI55" s="1267"/>
      <c r="BJ55" s="1267"/>
      <c r="BK55" s="1267"/>
      <c r="BL55" s="1267"/>
      <c r="BM55" s="1267"/>
      <c r="BN55" s="1267"/>
      <c r="BO55" s="1267"/>
      <c r="BP55" s="1268">
        <v>41.5</v>
      </c>
      <c r="BQ55" s="1268"/>
      <c r="BR55" s="1268"/>
      <c r="BS55" s="1268"/>
      <c r="BT55" s="1268"/>
      <c r="BU55" s="1268"/>
      <c r="BV55" s="1268"/>
      <c r="BW55" s="1268"/>
      <c r="BX55" s="1268">
        <v>25.2</v>
      </c>
      <c r="BY55" s="1268"/>
      <c r="BZ55" s="1268"/>
      <c r="CA55" s="1268"/>
      <c r="CB55" s="1268"/>
      <c r="CC55" s="1268"/>
      <c r="CD55" s="1268"/>
      <c r="CE55" s="1268"/>
      <c r="CF55" s="1268">
        <v>15.7</v>
      </c>
      <c r="CG55" s="1268"/>
      <c r="CH55" s="1268"/>
      <c r="CI55" s="1268"/>
      <c r="CJ55" s="1268"/>
      <c r="CK55" s="1268"/>
      <c r="CL55" s="1268"/>
      <c r="CM55" s="1268"/>
      <c r="CN55" s="1268">
        <v>10.199999999999999</v>
      </c>
      <c r="CO55" s="1268"/>
      <c r="CP55" s="1268"/>
      <c r="CQ55" s="1268"/>
      <c r="CR55" s="1268"/>
      <c r="CS55" s="1268"/>
      <c r="CT55" s="1268"/>
      <c r="CU55" s="1268"/>
      <c r="CV55" s="1268">
        <v>10.5</v>
      </c>
      <c r="CW55" s="1268"/>
      <c r="CX55" s="1268"/>
      <c r="CY55" s="1268"/>
      <c r="CZ55" s="1268"/>
      <c r="DA55" s="1268"/>
      <c r="DB55" s="1268"/>
      <c r="DC55" s="1268"/>
    </row>
    <row r="56" spans="1:109" ht="13.5" x14ac:dyDescent="0.15">
      <c r="A56" s="379"/>
      <c r="B56" s="365"/>
      <c r="G56" s="1262"/>
      <c r="H56" s="1262"/>
      <c r="I56" s="1262"/>
      <c r="J56" s="1262"/>
      <c r="K56" s="1269"/>
      <c r="L56" s="1269"/>
      <c r="M56" s="1269"/>
      <c r="N56" s="1269"/>
      <c r="AN56" s="1266"/>
      <c r="AO56" s="1266"/>
      <c r="AP56" s="1266"/>
      <c r="AQ56" s="1266"/>
      <c r="AR56" s="1266"/>
      <c r="AS56" s="1266"/>
      <c r="AT56" s="1266"/>
      <c r="AU56" s="1266"/>
      <c r="AV56" s="1266"/>
      <c r="AW56" s="1266"/>
      <c r="AX56" s="1266"/>
      <c r="AY56" s="1266"/>
      <c r="AZ56" s="1266"/>
      <c r="BA56" s="1266"/>
      <c r="BB56" s="1267"/>
      <c r="BC56" s="1267"/>
      <c r="BD56" s="1267"/>
      <c r="BE56" s="1267"/>
      <c r="BF56" s="1267"/>
      <c r="BG56" s="1267"/>
      <c r="BH56" s="1267"/>
      <c r="BI56" s="1267"/>
      <c r="BJ56" s="1267"/>
      <c r="BK56" s="1267"/>
      <c r="BL56" s="1267"/>
      <c r="BM56" s="1267"/>
      <c r="BN56" s="1267"/>
      <c r="BO56" s="1267"/>
      <c r="BP56" s="1268"/>
      <c r="BQ56" s="1268"/>
      <c r="BR56" s="1268"/>
      <c r="BS56" s="1268"/>
      <c r="BT56" s="1268"/>
      <c r="BU56" s="1268"/>
      <c r="BV56" s="1268"/>
      <c r="BW56" s="1268"/>
      <c r="BX56" s="1268"/>
      <c r="BY56" s="1268"/>
      <c r="BZ56" s="1268"/>
      <c r="CA56" s="1268"/>
      <c r="CB56" s="1268"/>
      <c r="CC56" s="1268"/>
      <c r="CD56" s="1268"/>
      <c r="CE56" s="1268"/>
      <c r="CF56" s="1268"/>
      <c r="CG56" s="1268"/>
      <c r="CH56" s="1268"/>
      <c r="CI56" s="1268"/>
      <c r="CJ56" s="1268"/>
      <c r="CK56" s="1268"/>
      <c r="CL56" s="1268"/>
      <c r="CM56" s="1268"/>
      <c r="CN56" s="1268"/>
      <c r="CO56" s="1268"/>
      <c r="CP56" s="1268"/>
      <c r="CQ56" s="1268"/>
      <c r="CR56" s="1268"/>
      <c r="CS56" s="1268"/>
      <c r="CT56" s="1268"/>
      <c r="CU56" s="1268"/>
      <c r="CV56" s="1268"/>
      <c r="CW56" s="1268"/>
      <c r="CX56" s="1268"/>
      <c r="CY56" s="1268"/>
      <c r="CZ56" s="1268"/>
      <c r="DA56" s="1268"/>
      <c r="DB56" s="1268"/>
      <c r="DC56" s="1268"/>
    </row>
    <row r="57" spans="1:109" s="379" customFormat="1" ht="13.5" x14ac:dyDescent="0.15">
      <c r="B57" s="385"/>
      <c r="G57" s="1262"/>
      <c r="H57" s="1262"/>
      <c r="I57" s="1270"/>
      <c r="J57" s="1270"/>
      <c r="K57" s="1269"/>
      <c r="L57" s="1269"/>
      <c r="M57" s="1269"/>
      <c r="N57" s="1269"/>
      <c r="AM57" s="364"/>
      <c r="AN57" s="1266"/>
      <c r="AO57" s="1266"/>
      <c r="AP57" s="1266"/>
      <c r="AQ57" s="1266"/>
      <c r="AR57" s="1266"/>
      <c r="AS57" s="1266"/>
      <c r="AT57" s="1266"/>
      <c r="AU57" s="1266"/>
      <c r="AV57" s="1266"/>
      <c r="AW57" s="1266"/>
      <c r="AX57" s="1266"/>
      <c r="AY57" s="1266"/>
      <c r="AZ57" s="1266"/>
      <c r="BA57" s="1266"/>
      <c r="BB57" s="1267" t="s">
        <v>580</v>
      </c>
      <c r="BC57" s="1267"/>
      <c r="BD57" s="1267"/>
      <c r="BE57" s="1267"/>
      <c r="BF57" s="1267"/>
      <c r="BG57" s="1267"/>
      <c r="BH57" s="1267"/>
      <c r="BI57" s="1267"/>
      <c r="BJ57" s="1267"/>
      <c r="BK57" s="1267"/>
      <c r="BL57" s="1267"/>
      <c r="BM57" s="1267"/>
      <c r="BN57" s="1267"/>
      <c r="BO57" s="1267"/>
      <c r="BP57" s="1268">
        <v>61.7</v>
      </c>
      <c r="BQ57" s="1268"/>
      <c r="BR57" s="1268"/>
      <c r="BS57" s="1268"/>
      <c r="BT57" s="1268"/>
      <c r="BU57" s="1268"/>
      <c r="BV57" s="1268"/>
      <c r="BW57" s="1268"/>
      <c r="BX57" s="1268">
        <v>62.5</v>
      </c>
      <c r="BY57" s="1268"/>
      <c r="BZ57" s="1268"/>
      <c r="CA57" s="1268"/>
      <c r="CB57" s="1268"/>
      <c r="CC57" s="1268"/>
      <c r="CD57" s="1268"/>
      <c r="CE57" s="1268"/>
      <c r="CF57" s="1268">
        <v>64.3</v>
      </c>
      <c r="CG57" s="1268"/>
      <c r="CH57" s="1268"/>
      <c r="CI57" s="1268"/>
      <c r="CJ57" s="1268"/>
      <c r="CK57" s="1268"/>
      <c r="CL57" s="1268"/>
      <c r="CM57" s="1268"/>
      <c r="CN57" s="1268">
        <v>64.7</v>
      </c>
      <c r="CO57" s="1268"/>
      <c r="CP57" s="1268"/>
      <c r="CQ57" s="1268"/>
      <c r="CR57" s="1268"/>
      <c r="CS57" s="1268"/>
      <c r="CT57" s="1268"/>
      <c r="CU57" s="1268"/>
      <c r="CV57" s="1268">
        <v>65.7</v>
      </c>
      <c r="CW57" s="1268"/>
      <c r="CX57" s="1268"/>
      <c r="CY57" s="1268"/>
      <c r="CZ57" s="1268"/>
      <c r="DA57" s="1268"/>
      <c r="DB57" s="1268"/>
      <c r="DC57" s="1268"/>
      <c r="DD57" s="390"/>
      <c r="DE57" s="385"/>
    </row>
    <row r="58" spans="1:109" s="379" customFormat="1" ht="13.5" x14ac:dyDescent="0.15">
      <c r="A58" s="364"/>
      <c r="B58" s="385"/>
      <c r="G58" s="1262"/>
      <c r="H58" s="1262"/>
      <c r="I58" s="1270"/>
      <c r="J58" s="1270"/>
      <c r="K58" s="1269"/>
      <c r="L58" s="1269"/>
      <c r="M58" s="1269"/>
      <c r="N58" s="1269"/>
      <c r="AM58" s="364"/>
      <c r="AN58" s="1266"/>
      <c r="AO58" s="1266"/>
      <c r="AP58" s="1266"/>
      <c r="AQ58" s="1266"/>
      <c r="AR58" s="1266"/>
      <c r="AS58" s="1266"/>
      <c r="AT58" s="1266"/>
      <c r="AU58" s="1266"/>
      <c r="AV58" s="1266"/>
      <c r="AW58" s="1266"/>
      <c r="AX58" s="1266"/>
      <c r="AY58" s="1266"/>
      <c r="AZ58" s="1266"/>
      <c r="BA58" s="1266"/>
      <c r="BB58" s="1267"/>
      <c r="BC58" s="1267"/>
      <c r="BD58" s="1267"/>
      <c r="BE58" s="1267"/>
      <c r="BF58" s="1267"/>
      <c r="BG58" s="1267"/>
      <c r="BH58" s="1267"/>
      <c r="BI58" s="1267"/>
      <c r="BJ58" s="1267"/>
      <c r="BK58" s="1267"/>
      <c r="BL58" s="1267"/>
      <c r="BM58" s="1267"/>
      <c r="BN58" s="1267"/>
      <c r="BO58" s="1267"/>
      <c r="BP58" s="1268"/>
      <c r="BQ58" s="1268"/>
      <c r="BR58" s="1268"/>
      <c r="BS58" s="1268"/>
      <c r="BT58" s="1268"/>
      <c r="BU58" s="1268"/>
      <c r="BV58" s="1268"/>
      <c r="BW58" s="1268"/>
      <c r="BX58" s="1268"/>
      <c r="BY58" s="1268"/>
      <c r="BZ58" s="1268"/>
      <c r="CA58" s="1268"/>
      <c r="CB58" s="1268"/>
      <c r="CC58" s="1268"/>
      <c r="CD58" s="1268"/>
      <c r="CE58" s="1268"/>
      <c r="CF58" s="1268"/>
      <c r="CG58" s="1268"/>
      <c r="CH58" s="1268"/>
      <c r="CI58" s="1268"/>
      <c r="CJ58" s="1268"/>
      <c r="CK58" s="1268"/>
      <c r="CL58" s="1268"/>
      <c r="CM58" s="1268"/>
      <c r="CN58" s="1268"/>
      <c r="CO58" s="1268"/>
      <c r="CP58" s="1268"/>
      <c r="CQ58" s="1268"/>
      <c r="CR58" s="1268"/>
      <c r="CS58" s="1268"/>
      <c r="CT58" s="1268"/>
      <c r="CU58" s="1268"/>
      <c r="CV58" s="1268"/>
      <c r="CW58" s="1268"/>
      <c r="CX58" s="1268"/>
      <c r="CY58" s="1268"/>
      <c r="CZ58" s="1268"/>
      <c r="DA58" s="1268"/>
      <c r="DB58" s="1268"/>
      <c r="DC58" s="1268"/>
      <c r="DD58" s="390"/>
      <c r="DE58" s="385"/>
    </row>
    <row r="59" spans="1:109" s="379" customFormat="1" ht="13.5" x14ac:dyDescent="0.15">
      <c r="A59" s="364"/>
      <c r="B59" s="385"/>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5"/>
    </row>
    <row r="60" spans="1:109" s="379" customFormat="1" ht="13.5" x14ac:dyDescent="0.15">
      <c r="A60" s="364"/>
      <c r="B60" s="385"/>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5"/>
    </row>
    <row r="61" spans="1:109" s="379" customFormat="1" ht="13.5" x14ac:dyDescent="0.15">
      <c r="A61" s="364"/>
      <c r="B61" s="389"/>
      <c r="C61" s="388"/>
      <c r="D61" s="388"/>
      <c r="E61" s="388"/>
      <c r="F61" s="388"/>
      <c r="G61" s="388"/>
      <c r="H61" s="388"/>
      <c r="I61" s="388"/>
      <c r="J61" s="388"/>
      <c r="K61" s="388"/>
      <c r="L61" s="388"/>
      <c r="M61" s="387"/>
      <c r="N61" s="387"/>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7"/>
      <c r="AT61" s="387"/>
      <c r="AU61" s="388"/>
      <c r="AV61" s="388"/>
      <c r="AW61" s="388"/>
      <c r="AX61" s="388"/>
      <c r="AY61" s="388"/>
      <c r="AZ61" s="388"/>
      <c r="BA61" s="388"/>
      <c r="BB61" s="388"/>
      <c r="BC61" s="388"/>
      <c r="BD61" s="388"/>
      <c r="BE61" s="387"/>
      <c r="BF61" s="387"/>
      <c r="BG61" s="388"/>
      <c r="BH61" s="388"/>
      <c r="BI61" s="388"/>
      <c r="BJ61" s="388"/>
      <c r="BK61" s="388"/>
      <c r="BL61" s="388"/>
      <c r="BM61" s="388"/>
      <c r="BN61" s="388"/>
      <c r="BO61" s="388"/>
      <c r="BP61" s="388"/>
      <c r="BQ61" s="387"/>
      <c r="BR61" s="387"/>
      <c r="BS61" s="388"/>
      <c r="BT61" s="388"/>
      <c r="BU61" s="388"/>
      <c r="BV61" s="388"/>
      <c r="BW61" s="388"/>
      <c r="BX61" s="388"/>
      <c r="BY61" s="388"/>
      <c r="BZ61" s="388"/>
      <c r="CA61" s="388"/>
      <c r="CB61" s="388"/>
      <c r="CC61" s="387"/>
      <c r="CD61" s="387"/>
      <c r="CE61" s="388"/>
      <c r="CF61" s="388"/>
      <c r="CG61" s="388"/>
      <c r="CH61" s="388"/>
      <c r="CI61" s="388"/>
      <c r="CJ61" s="388"/>
      <c r="CK61" s="388"/>
      <c r="CL61" s="388"/>
      <c r="CM61" s="388"/>
      <c r="CN61" s="388"/>
      <c r="CO61" s="387"/>
      <c r="CP61" s="387"/>
      <c r="CQ61" s="388"/>
      <c r="CR61" s="388"/>
      <c r="CS61" s="388"/>
      <c r="CT61" s="388"/>
      <c r="CU61" s="388"/>
      <c r="CV61" s="388"/>
      <c r="CW61" s="388"/>
      <c r="CX61" s="388"/>
      <c r="CY61" s="388"/>
      <c r="CZ61" s="388"/>
      <c r="DA61" s="387"/>
      <c r="DB61" s="387"/>
      <c r="DC61" s="387"/>
      <c r="DD61" s="386"/>
      <c r="DE61" s="385"/>
    </row>
    <row r="62" spans="1:109" ht="13.5" x14ac:dyDescent="0.15">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4"/>
      <c r="CZ62" s="384"/>
      <c r="DA62" s="384"/>
      <c r="DB62" s="384"/>
      <c r="DC62" s="384"/>
      <c r="DD62" s="384"/>
      <c r="DE62" s="364"/>
    </row>
    <row r="63" spans="1:109" ht="17.25" x14ac:dyDescent="0.15">
      <c r="B63" s="383" t="s">
        <v>579</v>
      </c>
    </row>
    <row r="64" spans="1:109" ht="13.5" x14ac:dyDescent="0.15">
      <c r="B64" s="365"/>
      <c r="G64" s="380"/>
      <c r="I64" s="382"/>
      <c r="J64" s="382"/>
      <c r="K64" s="382"/>
      <c r="L64" s="382"/>
      <c r="M64" s="382"/>
      <c r="N64" s="381"/>
      <c r="AM64" s="380"/>
      <c r="AN64" s="380" t="s">
        <v>578</v>
      </c>
      <c r="AP64" s="379"/>
      <c r="AQ64" s="379"/>
      <c r="AR64" s="379"/>
      <c r="AY64" s="380"/>
      <c r="BA64" s="379"/>
      <c r="BB64" s="379"/>
      <c r="BC64" s="379"/>
      <c r="BK64" s="380"/>
      <c r="BM64" s="379"/>
      <c r="BN64" s="379"/>
      <c r="BO64" s="379"/>
      <c r="BW64" s="380"/>
      <c r="BY64" s="379"/>
      <c r="BZ64" s="379"/>
      <c r="CA64" s="379"/>
      <c r="CI64" s="380"/>
      <c r="CK64" s="379"/>
      <c r="CL64" s="379"/>
      <c r="CM64" s="379"/>
      <c r="CU64" s="380"/>
      <c r="CW64" s="379"/>
      <c r="CX64" s="379"/>
      <c r="CY64" s="379"/>
    </row>
    <row r="65" spans="2:107" ht="13.5" x14ac:dyDescent="0.15">
      <c r="B65" s="365"/>
      <c r="AN65" s="1253" t="s">
        <v>583</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ht="13.5" x14ac:dyDescent="0.15">
      <c r="B66" s="365"/>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ht="13.5" x14ac:dyDescent="0.15">
      <c r="B67" s="365"/>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ht="13.5" x14ac:dyDescent="0.15">
      <c r="B68" s="365"/>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ht="13.5" x14ac:dyDescent="0.15">
      <c r="B69" s="365"/>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ht="13.5" x14ac:dyDescent="0.15">
      <c r="B70" s="365"/>
      <c r="H70" s="378"/>
      <c r="I70" s="378"/>
      <c r="J70" s="376"/>
      <c r="K70" s="376"/>
      <c r="L70" s="375"/>
      <c r="M70" s="376"/>
      <c r="N70" s="375"/>
      <c r="AN70" s="371"/>
      <c r="AO70" s="371"/>
      <c r="AP70" s="371"/>
      <c r="AZ70" s="371"/>
      <c r="BA70" s="371"/>
      <c r="BB70" s="371"/>
      <c r="BL70" s="371"/>
      <c r="BM70" s="371"/>
      <c r="BN70" s="371"/>
      <c r="BX70" s="371"/>
      <c r="BY70" s="371"/>
      <c r="BZ70" s="371"/>
      <c r="CJ70" s="371"/>
      <c r="CK70" s="371"/>
      <c r="CL70" s="371"/>
      <c r="CV70" s="371"/>
      <c r="CW70" s="371"/>
      <c r="CX70" s="371"/>
    </row>
    <row r="71" spans="2:107" ht="13.5" x14ac:dyDescent="0.15">
      <c r="B71" s="365"/>
      <c r="G71" s="374"/>
      <c r="I71" s="377"/>
      <c r="J71" s="376"/>
      <c r="K71" s="376"/>
      <c r="L71" s="375"/>
      <c r="M71" s="376"/>
      <c r="N71" s="375"/>
      <c r="AM71" s="374"/>
      <c r="AN71" s="364" t="s">
        <v>577</v>
      </c>
    </row>
    <row r="72" spans="2:107" ht="13.5" x14ac:dyDescent="0.15">
      <c r="B72" s="365"/>
      <c r="G72" s="1262"/>
      <c r="H72" s="1262"/>
      <c r="I72" s="1262"/>
      <c r="J72" s="1262"/>
      <c r="K72" s="373"/>
      <c r="L72" s="373"/>
      <c r="M72" s="372"/>
      <c r="N72" s="372"/>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527</v>
      </c>
      <c r="BQ72" s="1266"/>
      <c r="BR72" s="1266"/>
      <c r="BS72" s="1266"/>
      <c r="BT72" s="1266"/>
      <c r="BU72" s="1266"/>
      <c r="BV72" s="1266"/>
      <c r="BW72" s="1266"/>
      <c r="BX72" s="1266" t="s">
        <v>528</v>
      </c>
      <c r="BY72" s="1266"/>
      <c r="BZ72" s="1266"/>
      <c r="CA72" s="1266"/>
      <c r="CB72" s="1266"/>
      <c r="CC72" s="1266"/>
      <c r="CD72" s="1266"/>
      <c r="CE72" s="1266"/>
      <c r="CF72" s="1266" t="s">
        <v>529</v>
      </c>
      <c r="CG72" s="1266"/>
      <c r="CH72" s="1266"/>
      <c r="CI72" s="1266"/>
      <c r="CJ72" s="1266"/>
      <c r="CK72" s="1266"/>
      <c r="CL72" s="1266"/>
      <c r="CM72" s="1266"/>
      <c r="CN72" s="1266" t="s">
        <v>530</v>
      </c>
      <c r="CO72" s="1266"/>
      <c r="CP72" s="1266"/>
      <c r="CQ72" s="1266"/>
      <c r="CR72" s="1266"/>
      <c r="CS72" s="1266"/>
      <c r="CT72" s="1266"/>
      <c r="CU72" s="1266"/>
      <c r="CV72" s="1266" t="s">
        <v>531</v>
      </c>
      <c r="CW72" s="1266"/>
      <c r="CX72" s="1266"/>
      <c r="CY72" s="1266"/>
      <c r="CZ72" s="1266"/>
      <c r="DA72" s="1266"/>
      <c r="DB72" s="1266"/>
      <c r="DC72" s="1266"/>
    </row>
    <row r="73" spans="2:107" ht="13.5" x14ac:dyDescent="0.15">
      <c r="B73" s="365"/>
      <c r="G73" s="1271"/>
      <c r="H73" s="1271"/>
      <c r="I73" s="1271"/>
      <c r="J73" s="1271"/>
      <c r="K73" s="1273"/>
      <c r="L73" s="1273"/>
      <c r="M73" s="1273"/>
      <c r="N73" s="1273"/>
      <c r="AM73" s="371"/>
      <c r="AN73" s="1267" t="s">
        <v>576</v>
      </c>
      <c r="AO73" s="1267"/>
      <c r="AP73" s="1267"/>
      <c r="AQ73" s="1267"/>
      <c r="AR73" s="1267"/>
      <c r="AS73" s="1267"/>
      <c r="AT73" s="1267"/>
      <c r="AU73" s="1267"/>
      <c r="AV73" s="1267"/>
      <c r="AW73" s="1267"/>
      <c r="AX73" s="1267"/>
      <c r="AY73" s="1267"/>
      <c r="AZ73" s="1267"/>
      <c r="BA73" s="1267"/>
      <c r="BB73" s="1267" t="s">
        <v>574</v>
      </c>
      <c r="BC73" s="1267"/>
      <c r="BD73" s="1267"/>
      <c r="BE73" s="1267"/>
      <c r="BF73" s="1267"/>
      <c r="BG73" s="1267"/>
      <c r="BH73" s="1267"/>
      <c r="BI73" s="1267"/>
      <c r="BJ73" s="1267"/>
      <c r="BK73" s="1267"/>
      <c r="BL73" s="1267"/>
      <c r="BM73" s="1267"/>
      <c r="BN73" s="1267"/>
      <c r="BO73" s="1267"/>
      <c r="BP73" s="1268">
        <v>41.4</v>
      </c>
      <c r="BQ73" s="1268"/>
      <c r="BR73" s="1268"/>
      <c r="BS73" s="1268"/>
      <c r="BT73" s="1268"/>
      <c r="BU73" s="1268"/>
      <c r="BV73" s="1268"/>
      <c r="BW73" s="1268"/>
      <c r="BX73" s="1268">
        <v>24.2</v>
      </c>
      <c r="BY73" s="1268"/>
      <c r="BZ73" s="1268"/>
      <c r="CA73" s="1268"/>
      <c r="CB73" s="1268"/>
      <c r="CC73" s="1268"/>
      <c r="CD73" s="1268"/>
      <c r="CE73" s="1268"/>
      <c r="CF73" s="1268">
        <v>14.7</v>
      </c>
      <c r="CG73" s="1268"/>
      <c r="CH73" s="1268"/>
      <c r="CI73" s="1268"/>
      <c r="CJ73" s="1268"/>
      <c r="CK73" s="1268"/>
      <c r="CL73" s="1268"/>
      <c r="CM73" s="1268"/>
      <c r="CN73" s="1268">
        <v>0.5</v>
      </c>
      <c r="CO73" s="1268"/>
      <c r="CP73" s="1268"/>
      <c r="CQ73" s="1268"/>
      <c r="CR73" s="1268"/>
      <c r="CS73" s="1268"/>
      <c r="CT73" s="1268"/>
      <c r="CU73" s="1268"/>
      <c r="CV73" s="1268"/>
      <c r="CW73" s="1268"/>
      <c r="CX73" s="1268"/>
      <c r="CY73" s="1268"/>
      <c r="CZ73" s="1268"/>
      <c r="DA73" s="1268"/>
      <c r="DB73" s="1268"/>
      <c r="DC73" s="1268"/>
    </row>
    <row r="74" spans="2:107" ht="13.5" x14ac:dyDescent="0.15">
      <c r="B74" s="365"/>
      <c r="G74" s="1271"/>
      <c r="H74" s="1271"/>
      <c r="I74" s="1271"/>
      <c r="J74" s="1271"/>
      <c r="K74" s="1273"/>
      <c r="L74" s="1273"/>
      <c r="M74" s="1273"/>
      <c r="N74" s="1273"/>
      <c r="AM74" s="371"/>
      <c r="AN74" s="1267"/>
      <c r="AO74" s="1267"/>
      <c r="AP74" s="1267"/>
      <c r="AQ74" s="1267"/>
      <c r="AR74" s="1267"/>
      <c r="AS74" s="1267"/>
      <c r="AT74" s="1267"/>
      <c r="AU74" s="1267"/>
      <c r="AV74" s="1267"/>
      <c r="AW74" s="1267"/>
      <c r="AX74" s="1267"/>
      <c r="AY74" s="1267"/>
      <c r="AZ74" s="1267"/>
      <c r="BA74" s="1267"/>
      <c r="BB74" s="1267"/>
      <c r="BC74" s="1267"/>
      <c r="BD74" s="1267"/>
      <c r="BE74" s="1267"/>
      <c r="BF74" s="1267"/>
      <c r="BG74" s="1267"/>
      <c r="BH74" s="1267"/>
      <c r="BI74" s="1267"/>
      <c r="BJ74" s="1267"/>
      <c r="BK74" s="1267"/>
      <c r="BL74" s="1267"/>
      <c r="BM74" s="1267"/>
      <c r="BN74" s="1267"/>
      <c r="BO74" s="1267"/>
      <c r="BP74" s="1268"/>
      <c r="BQ74" s="1268"/>
      <c r="BR74" s="1268"/>
      <c r="BS74" s="1268"/>
      <c r="BT74" s="1268"/>
      <c r="BU74" s="1268"/>
      <c r="BV74" s="1268"/>
      <c r="BW74" s="1268"/>
      <c r="BX74" s="1268"/>
      <c r="BY74" s="1268"/>
      <c r="BZ74" s="1268"/>
      <c r="CA74" s="1268"/>
      <c r="CB74" s="1268"/>
      <c r="CC74" s="1268"/>
      <c r="CD74" s="1268"/>
      <c r="CE74" s="1268"/>
      <c r="CF74" s="1268"/>
      <c r="CG74" s="1268"/>
      <c r="CH74" s="1268"/>
      <c r="CI74" s="1268"/>
      <c r="CJ74" s="1268"/>
      <c r="CK74" s="1268"/>
      <c r="CL74" s="1268"/>
      <c r="CM74" s="1268"/>
      <c r="CN74" s="1268"/>
      <c r="CO74" s="1268"/>
      <c r="CP74" s="1268"/>
      <c r="CQ74" s="1268"/>
      <c r="CR74" s="1268"/>
      <c r="CS74" s="1268"/>
      <c r="CT74" s="1268"/>
      <c r="CU74" s="1268"/>
      <c r="CV74" s="1268"/>
      <c r="CW74" s="1268"/>
      <c r="CX74" s="1268"/>
      <c r="CY74" s="1268"/>
      <c r="CZ74" s="1268"/>
      <c r="DA74" s="1268"/>
      <c r="DB74" s="1268"/>
      <c r="DC74" s="1268"/>
    </row>
    <row r="75" spans="2:107" ht="13.5" x14ac:dyDescent="0.15">
      <c r="B75" s="365"/>
      <c r="G75" s="1271"/>
      <c r="H75" s="1271"/>
      <c r="I75" s="1262"/>
      <c r="J75" s="1262"/>
      <c r="K75" s="1269"/>
      <c r="L75" s="1269"/>
      <c r="M75" s="1269"/>
      <c r="N75" s="1269"/>
      <c r="AM75" s="371"/>
      <c r="AN75" s="1267"/>
      <c r="AO75" s="1267"/>
      <c r="AP75" s="1267"/>
      <c r="AQ75" s="1267"/>
      <c r="AR75" s="1267"/>
      <c r="AS75" s="1267"/>
      <c r="AT75" s="1267"/>
      <c r="AU75" s="1267"/>
      <c r="AV75" s="1267"/>
      <c r="AW75" s="1267"/>
      <c r="AX75" s="1267"/>
      <c r="AY75" s="1267"/>
      <c r="AZ75" s="1267"/>
      <c r="BA75" s="1267"/>
      <c r="BB75" s="1267" t="s">
        <v>573</v>
      </c>
      <c r="BC75" s="1267"/>
      <c r="BD75" s="1267"/>
      <c r="BE75" s="1267"/>
      <c r="BF75" s="1267"/>
      <c r="BG75" s="1267"/>
      <c r="BH75" s="1267"/>
      <c r="BI75" s="1267"/>
      <c r="BJ75" s="1267"/>
      <c r="BK75" s="1267"/>
      <c r="BL75" s="1267"/>
      <c r="BM75" s="1267"/>
      <c r="BN75" s="1267"/>
      <c r="BO75" s="1267"/>
      <c r="BP75" s="1268">
        <v>9.6</v>
      </c>
      <c r="BQ75" s="1268"/>
      <c r="BR75" s="1268"/>
      <c r="BS75" s="1268"/>
      <c r="BT75" s="1268"/>
      <c r="BU75" s="1268"/>
      <c r="BV75" s="1268"/>
      <c r="BW75" s="1268"/>
      <c r="BX75" s="1268">
        <v>8.8000000000000007</v>
      </c>
      <c r="BY75" s="1268"/>
      <c r="BZ75" s="1268"/>
      <c r="CA75" s="1268"/>
      <c r="CB75" s="1268"/>
      <c r="CC75" s="1268"/>
      <c r="CD75" s="1268"/>
      <c r="CE75" s="1268"/>
      <c r="CF75" s="1268">
        <v>7.8</v>
      </c>
      <c r="CG75" s="1268"/>
      <c r="CH75" s="1268"/>
      <c r="CI75" s="1268"/>
      <c r="CJ75" s="1268"/>
      <c r="CK75" s="1268"/>
      <c r="CL75" s="1268"/>
      <c r="CM75" s="1268"/>
      <c r="CN75" s="1268">
        <v>7.6</v>
      </c>
      <c r="CO75" s="1268"/>
      <c r="CP75" s="1268"/>
      <c r="CQ75" s="1268"/>
      <c r="CR75" s="1268"/>
      <c r="CS75" s="1268"/>
      <c r="CT75" s="1268"/>
      <c r="CU75" s="1268"/>
      <c r="CV75" s="1268">
        <v>7.7</v>
      </c>
      <c r="CW75" s="1268"/>
      <c r="CX75" s="1268"/>
      <c r="CY75" s="1268"/>
      <c r="CZ75" s="1268"/>
      <c r="DA75" s="1268"/>
      <c r="DB75" s="1268"/>
      <c r="DC75" s="1268"/>
    </row>
    <row r="76" spans="2:107" ht="13.5" x14ac:dyDescent="0.15">
      <c r="B76" s="365"/>
      <c r="G76" s="1271"/>
      <c r="H76" s="1271"/>
      <c r="I76" s="1262"/>
      <c r="J76" s="1262"/>
      <c r="K76" s="1269"/>
      <c r="L76" s="1269"/>
      <c r="M76" s="1269"/>
      <c r="N76" s="1269"/>
      <c r="AM76" s="371"/>
      <c r="AN76" s="1267"/>
      <c r="AO76" s="1267"/>
      <c r="AP76" s="1267"/>
      <c r="AQ76" s="1267"/>
      <c r="AR76" s="1267"/>
      <c r="AS76" s="1267"/>
      <c r="AT76" s="1267"/>
      <c r="AU76" s="1267"/>
      <c r="AV76" s="1267"/>
      <c r="AW76" s="1267"/>
      <c r="AX76" s="1267"/>
      <c r="AY76" s="1267"/>
      <c r="AZ76" s="1267"/>
      <c r="BA76" s="1267"/>
      <c r="BB76" s="1267"/>
      <c r="BC76" s="1267"/>
      <c r="BD76" s="1267"/>
      <c r="BE76" s="1267"/>
      <c r="BF76" s="1267"/>
      <c r="BG76" s="1267"/>
      <c r="BH76" s="1267"/>
      <c r="BI76" s="1267"/>
      <c r="BJ76" s="1267"/>
      <c r="BK76" s="1267"/>
      <c r="BL76" s="1267"/>
      <c r="BM76" s="1267"/>
      <c r="BN76" s="1267"/>
      <c r="BO76" s="1267"/>
      <c r="BP76" s="1268"/>
      <c r="BQ76" s="1268"/>
      <c r="BR76" s="1268"/>
      <c r="BS76" s="1268"/>
      <c r="BT76" s="1268"/>
      <c r="BU76" s="1268"/>
      <c r="BV76" s="1268"/>
      <c r="BW76" s="1268"/>
      <c r="BX76" s="1268"/>
      <c r="BY76" s="1268"/>
      <c r="BZ76" s="1268"/>
      <c r="CA76" s="1268"/>
      <c r="CB76" s="1268"/>
      <c r="CC76" s="1268"/>
      <c r="CD76" s="1268"/>
      <c r="CE76" s="1268"/>
      <c r="CF76" s="1268"/>
      <c r="CG76" s="1268"/>
      <c r="CH76" s="1268"/>
      <c r="CI76" s="1268"/>
      <c r="CJ76" s="1268"/>
      <c r="CK76" s="1268"/>
      <c r="CL76" s="1268"/>
      <c r="CM76" s="1268"/>
      <c r="CN76" s="1268"/>
      <c r="CO76" s="1268"/>
      <c r="CP76" s="1268"/>
      <c r="CQ76" s="1268"/>
      <c r="CR76" s="1268"/>
      <c r="CS76" s="1268"/>
      <c r="CT76" s="1268"/>
      <c r="CU76" s="1268"/>
      <c r="CV76" s="1268"/>
      <c r="CW76" s="1268"/>
      <c r="CX76" s="1268"/>
      <c r="CY76" s="1268"/>
      <c r="CZ76" s="1268"/>
      <c r="DA76" s="1268"/>
      <c r="DB76" s="1268"/>
      <c r="DC76" s="1268"/>
    </row>
    <row r="77" spans="2:107" ht="13.5" x14ac:dyDescent="0.15">
      <c r="B77" s="365"/>
      <c r="G77" s="1262"/>
      <c r="H77" s="1262"/>
      <c r="I77" s="1262"/>
      <c r="J77" s="1262"/>
      <c r="K77" s="1273"/>
      <c r="L77" s="1273"/>
      <c r="M77" s="1273"/>
      <c r="N77" s="1273"/>
      <c r="AN77" s="1266" t="s">
        <v>575</v>
      </c>
      <c r="AO77" s="1266"/>
      <c r="AP77" s="1266"/>
      <c r="AQ77" s="1266"/>
      <c r="AR77" s="1266"/>
      <c r="AS77" s="1266"/>
      <c r="AT77" s="1266"/>
      <c r="AU77" s="1266"/>
      <c r="AV77" s="1266"/>
      <c r="AW77" s="1266"/>
      <c r="AX77" s="1266"/>
      <c r="AY77" s="1266"/>
      <c r="AZ77" s="1266"/>
      <c r="BA77" s="1266"/>
      <c r="BB77" s="1267" t="s">
        <v>574</v>
      </c>
      <c r="BC77" s="1267"/>
      <c r="BD77" s="1267"/>
      <c r="BE77" s="1267"/>
      <c r="BF77" s="1267"/>
      <c r="BG77" s="1267"/>
      <c r="BH77" s="1267"/>
      <c r="BI77" s="1267"/>
      <c r="BJ77" s="1267"/>
      <c r="BK77" s="1267"/>
      <c r="BL77" s="1267"/>
      <c r="BM77" s="1267"/>
      <c r="BN77" s="1267"/>
      <c r="BO77" s="1267"/>
      <c r="BP77" s="1268">
        <v>41.5</v>
      </c>
      <c r="BQ77" s="1268"/>
      <c r="BR77" s="1268"/>
      <c r="BS77" s="1268"/>
      <c r="BT77" s="1268"/>
      <c r="BU77" s="1268"/>
      <c r="BV77" s="1268"/>
      <c r="BW77" s="1268"/>
      <c r="BX77" s="1268">
        <v>25.2</v>
      </c>
      <c r="BY77" s="1268"/>
      <c r="BZ77" s="1268"/>
      <c r="CA77" s="1268"/>
      <c r="CB77" s="1268"/>
      <c r="CC77" s="1268"/>
      <c r="CD77" s="1268"/>
      <c r="CE77" s="1268"/>
      <c r="CF77" s="1268">
        <v>15.7</v>
      </c>
      <c r="CG77" s="1268"/>
      <c r="CH77" s="1268"/>
      <c r="CI77" s="1268"/>
      <c r="CJ77" s="1268"/>
      <c r="CK77" s="1268"/>
      <c r="CL77" s="1268"/>
      <c r="CM77" s="1268"/>
      <c r="CN77" s="1268">
        <v>10.199999999999999</v>
      </c>
      <c r="CO77" s="1268"/>
      <c r="CP77" s="1268"/>
      <c r="CQ77" s="1268"/>
      <c r="CR77" s="1268"/>
      <c r="CS77" s="1268"/>
      <c r="CT77" s="1268"/>
      <c r="CU77" s="1268"/>
      <c r="CV77" s="1268">
        <v>10.5</v>
      </c>
      <c r="CW77" s="1268"/>
      <c r="CX77" s="1268"/>
      <c r="CY77" s="1268"/>
      <c r="CZ77" s="1268"/>
      <c r="DA77" s="1268"/>
      <c r="DB77" s="1268"/>
      <c r="DC77" s="1268"/>
    </row>
    <row r="78" spans="2:107" ht="13.5" x14ac:dyDescent="0.15">
      <c r="B78" s="365"/>
      <c r="G78" s="1262"/>
      <c r="H78" s="1262"/>
      <c r="I78" s="1262"/>
      <c r="J78" s="1262"/>
      <c r="K78" s="1273"/>
      <c r="L78" s="1273"/>
      <c r="M78" s="1273"/>
      <c r="N78" s="1273"/>
      <c r="AN78" s="1266"/>
      <c r="AO78" s="1266"/>
      <c r="AP78" s="1266"/>
      <c r="AQ78" s="1266"/>
      <c r="AR78" s="1266"/>
      <c r="AS78" s="1266"/>
      <c r="AT78" s="1266"/>
      <c r="AU78" s="1266"/>
      <c r="AV78" s="1266"/>
      <c r="AW78" s="1266"/>
      <c r="AX78" s="1266"/>
      <c r="AY78" s="1266"/>
      <c r="AZ78" s="1266"/>
      <c r="BA78" s="1266"/>
      <c r="BB78" s="1267"/>
      <c r="BC78" s="1267"/>
      <c r="BD78" s="1267"/>
      <c r="BE78" s="1267"/>
      <c r="BF78" s="1267"/>
      <c r="BG78" s="1267"/>
      <c r="BH78" s="1267"/>
      <c r="BI78" s="1267"/>
      <c r="BJ78" s="1267"/>
      <c r="BK78" s="1267"/>
      <c r="BL78" s="1267"/>
      <c r="BM78" s="1267"/>
      <c r="BN78" s="1267"/>
      <c r="BO78" s="1267"/>
      <c r="BP78" s="1268"/>
      <c r="BQ78" s="1268"/>
      <c r="BR78" s="1268"/>
      <c r="BS78" s="1268"/>
      <c r="BT78" s="1268"/>
      <c r="BU78" s="1268"/>
      <c r="BV78" s="1268"/>
      <c r="BW78" s="1268"/>
      <c r="BX78" s="1268"/>
      <c r="BY78" s="1268"/>
      <c r="BZ78" s="1268"/>
      <c r="CA78" s="1268"/>
      <c r="CB78" s="1268"/>
      <c r="CC78" s="1268"/>
      <c r="CD78" s="1268"/>
      <c r="CE78" s="1268"/>
      <c r="CF78" s="1268"/>
      <c r="CG78" s="1268"/>
      <c r="CH78" s="1268"/>
      <c r="CI78" s="1268"/>
      <c r="CJ78" s="1268"/>
      <c r="CK78" s="1268"/>
      <c r="CL78" s="1268"/>
      <c r="CM78" s="1268"/>
      <c r="CN78" s="1268"/>
      <c r="CO78" s="1268"/>
      <c r="CP78" s="1268"/>
      <c r="CQ78" s="1268"/>
      <c r="CR78" s="1268"/>
      <c r="CS78" s="1268"/>
      <c r="CT78" s="1268"/>
      <c r="CU78" s="1268"/>
      <c r="CV78" s="1268"/>
      <c r="CW78" s="1268"/>
      <c r="CX78" s="1268"/>
      <c r="CY78" s="1268"/>
      <c r="CZ78" s="1268"/>
      <c r="DA78" s="1268"/>
      <c r="DB78" s="1268"/>
      <c r="DC78" s="1268"/>
    </row>
    <row r="79" spans="2:107" ht="13.5" x14ac:dyDescent="0.15">
      <c r="B79" s="365"/>
      <c r="G79" s="1262"/>
      <c r="H79" s="1262"/>
      <c r="I79" s="1270"/>
      <c r="J79" s="1270"/>
      <c r="K79" s="1274"/>
      <c r="L79" s="1274"/>
      <c r="M79" s="1274"/>
      <c r="N79" s="1274"/>
      <c r="AN79" s="1266"/>
      <c r="AO79" s="1266"/>
      <c r="AP79" s="1266"/>
      <c r="AQ79" s="1266"/>
      <c r="AR79" s="1266"/>
      <c r="AS79" s="1266"/>
      <c r="AT79" s="1266"/>
      <c r="AU79" s="1266"/>
      <c r="AV79" s="1266"/>
      <c r="AW79" s="1266"/>
      <c r="AX79" s="1266"/>
      <c r="AY79" s="1266"/>
      <c r="AZ79" s="1266"/>
      <c r="BA79" s="1266"/>
      <c r="BB79" s="1267" t="s">
        <v>573</v>
      </c>
      <c r="BC79" s="1267"/>
      <c r="BD79" s="1267"/>
      <c r="BE79" s="1267"/>
      <c r="BF79" s="1267"/>
      <c r="BG79" s="1267"/>
      <c r="BH79" s="1267"/>
      <c r="BI79" s="1267"/>
      <c r="BJ79" s="1267"/>
      <c r="BK79" s="1267"/>
      <c r="BL79" s="1267"/>
      <c r="BM79" s="1267"/>
      <c r="BN79" s="1267"/>
      <c r="BO79" s="1267"/>
      <c r="BP79" s="1268">
        <v>9.1999999999999993</v>
      </c>
      <c r="BQ79" s="1268"/>
      <c r="BR79" s="1268"/>
      <c r="BS79" s="1268"/>
      <c r="BT79" s="1268"/>
      <c r="BU79" s="1268"/>
      <c r="BV79" s="1268"/>
      <c r="BW79" s="1268"/>
      <c r="BX79" s="1268">
        <v>8.9</v>
      </c>
      <c r="BY79" s="1268"/>
      <c r="BZ79" s="1268"/>
      <c r="CA79" s="1268"/>
      <c r="CB79" s="1268"/>
      <c r="CC79" s="1268"/>
      <c r="CD79" s="1268"/>
      <c r="CE79" s="1268"/>
      <c r="CF79" s="1268">
        <v>8.9</v>
      </c>
      <c r="CG79" s="1268"/>
      <c r="CH79" s="1268"/>
      <c r="CI79" s="1268"/>
      <c r="CJ79" s="1268"/>
      <c r="CK79" s="1268"/>
      <c r="CL79" s="1268"/>
      <c r="CM79" s="1268"/>
      <c r="CN79" s="1268">
        <v>9</v>
      </c>
      <c r="CO79" s="1268"/>
      <c r="CP79" s="1268"/>
      <c r="CQ79" s="1268"/>
      <c r="CR79" s="1268"/>
      <c r="CS79" s="1268"/>
      <c r="CT79" s="1268"/>
      <c r="CU79" s="1268"/>
      <c r="CV79" s="1268">
        <v>8.9</v>
      </c>
      <c r="CW79" s="1268"/>
      <c r="CX79" s="1268"/>
      <c r="CY79" s="1268"/>
      <c r="CZ79" s="1268"/>
      <c r="DA79" s="1268"/>
      <c r="DB79" s="1268"/>
      <c r="DC79" s="1268"/>
    </row>
    <row r="80" spans="2:107" ht="13.5" x14ac:dyDescent="0.15">
      <c r="B80" s="365"/>
      <c r="G80" s="1262"/>
      <c r="H80" s="1262"/>
      <c r="I80" s="1270"/>
      <c r="J80" s="1270"/>
      <c r="K80" s="1274"/>
      <c r="L80" s="1274"/>
      <c r="M80" s="1274"/>
      <c r="N80" s="1274"/>
      <c r="AN80" s="1266"/>
      <c r="AO80" s="1266"/>
      <c r="AP80" s="1266"/>
      <c r="AQ80" s="1266"/>
      <c r="AR80" s="1266"/>
      <c r="AS80" s="1266"/>
      <c r="AT80" s="1266"/>
      <c r="AU80" s="1266"/>
      <c r="AV80" s="1266"/>
      <c r="AW80" s="1266"/>
      <c r="AX80" s="1266"/>
      <c r="AY80" s="1266"/>
      <c r="AZ80" s="1266"/>
      <c r="BA80" s="1266"/>
      <c r="BB80" s="1267"/>
      <c r="BC80" s="1267"/>
      <c r="BD80" s="1267"/>
      <c r="BE80" s="1267"/>
      <c r="BF80" s="1267"/>
      <c r="BG80" s="1267"/>
      <c r="BH80" s="1267"/>
      <c r="BI80" s="1267"/>
      <c r="BJ80" s="1267"/>
      <c r="BK80" s="1267"/>
      <c r="BL80" s="1267"/>
      <c r="BM80" s="1267"/>
      <c r="BN80" s="1267"/>
      <c r="BO80" s="1267"/>
      <c r="BP80" s="1268"/>
      <c r="BQ80" s="1268"/>
      <c r="BR80" s="1268"/>
      <c r="BS80" s="1268"/>
      <c r="BT80" s="1268"/>
      <c r="BU80" s="1268"/>
      <c r="BV80" s="1268"/>
      <c r="BW80" s="1268"/>
      <c r="BX80" s="1268"/>
      <c r="BY80" s="1268"/>
      <c r="BZ80" s="1268"/>
      <c r="CA80" s="1268"/>
      <c r="CB80" s="1268"/>
      <c r="CC80" s="1268"/>
      <c r="CD80" s="1268"/>
      <c r="CE80" s="1268"/>
      <c r="CF80" s="1268"/>
      <c r="CG80" s="1268"/>
      <c r="CH80" s="1268"/>
      <c r="CI80" s="1268"/>
      <c r="CJ80" s="1268"/>
      <c r="CK80" s="1268"/>
      <c r="CL80" s="1268"/>
      <c r="CM80" s="1268"/>
      <c r="CN80" s="1268"/>
      <c r="CO80" s="1268"/>
      <c r="CP80" s="1268"/>
      <c r="CQ80" s="1268"/>
      <c r="CR80" s="1268"/>
      <c r="CS80" s="1268"/>
      <c r="CT80" s="1268"/>
      <c r="CU80" s="1268"/>
      <c r="CV80" s="1268"/>
      <c r="CW80" s="1268"/>
      <c r="CX80" s="1268"/>
      <c r="CY80" s="1268"/>
      <c r="CZ80" s="1268"/>
      <c r="DA80" s="1268"/>
      <c r="DB80" s="1268"/>
      <c r="DC80" s="1268"/>
    </row>
    <row r="81" spans="2:109" ht="13.5" x14ac:dyDescent="0.15">
      <c r="B81" s="365"/>
    </row>
    <row r="82" spans="2:109" ht="17.25" x14ac:dyDescent="0.15">
      <c r="B82" s="365"/>
      <c r="K82" s="370"/>
      <c r="L82" s="370"/>
      <c r="M82" s="370"/>
      <c r="N82" s="370"/>
      <c r="AQ82" s="370"/>
      <c r="AR82" s="370"/>
      <c r="AS82" s="370"/>
      <c r="AT82" s="370"/>
      <c r="BC82" s="370"/>
      <c r="BD82" s="370"/>
      <c r="BE82" s="370"/>
      <c r="BF82" s="370"/>
      <c r="BO82" s="370"/>
      <c r="BP82" s="370"/>
      <c r="BQ82" s="370"/>
      <c r="BR82" s="370"/>
      <c r="CA82" s="370"/>
      <c r="CB82" s="370"/>
      <c r="CC82" s="370"/>
      <c r="CD82" s="370"/>
      <c r="CM82" s="370"/>
      <c r="CN82" s="370"/>
      <c r="CO82" s="370"/>
      <c r="CP82" s="370"/>
      <c r="CY82" s="370"/>
      <c r="CZ82" s="370"/>
      <c r="DA82" s="370"/>
      <c r="DB82" s="370"/>
      <c r="DC82" s="370"/>
    </row>
    <row r="83" spans="2:109" ht="13.5" x14ac:dyDescent="0.15">
      <c r="B83" s="369"/>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7"/>
    </row>
    <row r="84" spans="2:109" ht="13.5" x14ac:dyDescent="0.15">
      <c r="DD84" s="364"/>
      <c r="DE84" s="364"/>
    </row>
    <row r="85" spans="2:109" ht="13.5" x14ac:dyDescent="0.15">
      <c r="DD85" s="364"/>
      <c r="DE85" s="364"/>
    </row>
  </sheetData>
  <sheetProtection algorithmName="SHA-512" hashValue="u/MVrI2aPCyupuuRD7pU24P5Dd6NO99C81vQZ48i47VfPdRgu9I4ShatuPvWr9MQEocl4oilngZXS7eMK1sw0w==" saltValue="OWPMrshsDD9WqtfZeRSk+A=="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37" zoomScale="70" zoomScaleNormal="70" zoomScaleSheetLayoutView="70" workbookViewId="0">
      <selection activeCell="AD72" sqref="AD72"/>
    </sheetView>
  </sheetViews>
  <sheetFormatPr defaultColWidth="0" defaultRowHeight="13.5" customHeight="1" zeroHeight="1" x14ac:dyDescent="0.15"/>
  <cols>
    <col min="1" max="34" width="2.5" style="248" customWidth="1"/>
    <col min="35" max="122" width="2.5" style="247" customWidth="1"/>
    <col min="123" max="16384" width="2.5" style="247" hidden="1"/>
  </cols>
  <sheetData>
    <row r="1" spans="1:34"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x14ac:dyDescent="0.15">
      <c r="S2" s="247"/>
      <c r="AH2" s="247"/>
    </row>
    <row r="3" spans="1: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x14ac:dyDescent="0.15"/>
    <row r="5" spans="1:34" x14ac:dyDescent="0.15"/>
    <row r="6" spans="1:34" x14ac:dyDescent="0.15"/>
    <row r="7" spans="1:34" x14ac:dyDescent="0.15"/>
    <row r="8" spans="1:34" x14ac:dyDescent="0.15"/>
    <row r="9" spans="1:34" x14ac:dyDescent="0.15">
      <c r="AH9" s="24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477</v>
      </c>
    </row>
  </sheetData>
  <sheetProtection algorithmName="SHA-512" hashValue="RlwVYPB5A/4wW9kmwimqpQMnLaJYbUWbM5IuxOOBgox06cDUeyQyza5+GLwFTUoenb78/YBaZ+XeEzPlyOQGSA==" saltValue="IV8hPpLaXL8D8eO4G8FnE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48" customWidth="1"/>
    <col min="35" max="122" width="2.5" style="247" customWidth="1"/>
    <col min="123" max="16384" width="2.5" style="247" hidden="1"/>
  </cols>
  <sheetData>
    <row r="1" spans="2:34"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x14ac:dyDescent="0.15">
      <c r="S2" s="247"/>
      <c r="AH2" s="247"/>
    </row>
    <row r="3" spans="2: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x14ac:dyDescent="0.15"/>
    <row r="5" spans="2:34" x14ac:dyDescent="0.15"/>
    <row r="6" spans="2:34" x14ac:dyDescent="0.15"/>
    <row r="7" spans="2:34" x14ac:dyDescent="0.15"/>
    <row r="8" spans="2:34" x14ac:dyDescent="0.15"/>
    <row r="9" spans="2:34" x14ac:dyDescent="0.15">
      <c r="AH9" s="24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c r="AG59" s="247"/>
      <c r="AH59" s="247"/>
    </row>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477</v>
      </c>
    </row>
  </sheetData>
  <sheetProtection algorithmName="SHA-512" hashValue="mcbbjBNOcoZ40izz5EBPmwU6Ju5ncvtpGsI+HSah3HjdUq5Lh60S5324u7g5F56uddjh5NZ3IiFHiwYpNW/h2Q==" saltValue="5+tdNSFjyHaSBMSZOcd7O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526</v>
      </c>
      <c r="G2" s="139"/>
      <c r="H2" s="140"/>
    </row>
    <row r="3" spans="1:8" x14ac:dyDescent="0.15">
      <c r="A3" s="136" t="s">
        <v>519</v>
      </c>
      <c r="B3" s="141"/>
      <c r="C3" s="142"/>
      <c r="D3" s="143">
        <v>155026</v>
      </c>
      <c r="E3" s="144"/>
      <c r="F3" s="145">
        <v>92632</v>
      </c>
      <c r="G3" s="146"/>
      <c r="H3" s="147"/>
    </row>
    <row r="4" spans="1:8" x14ac:dyDescent="0.15">
      <c r="A4" s="148"/>
      <c r="B4" s="149"/>
      <c r="C4" s="150"/>
      <c r="D4" s="151">
        <v>98733</v>
      </c>
      <c r="E4" s="152"/>
      <c r="F4" s="153">
        <v>47978</v>
      </c>
      <c r="G4" s="154"/>
      <c r="H4" s="155"/>
    </row>
    <row r="5" spans="1:8" x14ac:dyDescent="0.15">
      <c r="A5" s="136" t="s">
        <v>521</v>
      </c>
      <c r="B5" s="141"/>
      <c r="C5" s="142"/>
      <c r="D5" s="143">
        <v>99801</v>
      </c>
      <c r="E5" s="144"/>
      <c r="F5" s="145">
        <v>96469</v>
      </c>
      <c r="G5" s="146"/>
      <c r="H5" s="147"/>
    </row>
    <row r="6" spans="1:8" x14ac:dyDescent="0.15">
      <c r="A6" s="148"/>
      <c r="B6" s="149"/>
      <c r="C6" s="150"/>
      <c r="D6" s="151">
        <v>74603</v>
      </c>
      <c r="E6" s="152"/>
      <c r="F6" s="153">
        <v>49775</v>
      </c>
      <c r="G6" s="154"/>
      <c r="H6" s="155"/>
    </row>
    <row r="7" spans="1:8" x14ac:dyDescent="0.15">
      <c r="A7" s="136" t="s">
        <v>522</v>
      </c>
      <c r="B7" s="141"/>
      <c r="C7" s="142"/>
      <c r="D7" s="143">
        <v>141563</v>
      </c>
      <c r="E7" s="144"/>
      <c r="F7" s="145">
        <v>85743</v>
      </c>
      <c r="G7" s="146"/>
      <c r="H7" s="147"/>
    </row>
    <row r="8" spans="1:8" x14ac:dyDescent="0.15">
      <c r="A8" s="148"/>
      <c r="B8" s="149"/>
      <c r="C8" s="150"/>
      <c r="D8" s="151">
        <v>100643</v>
      </c>
      <c r="E8" s="152"/>
      <c r="F8" s="153">
        <v>45231</v>
      </c>
      <c r="G8" s="154"/>
      <c r="H8" s="155"/>
    </row>
    <row r="9" spans="1:8" x14ac:dyDescent="0.15">
      <c r="A9" s="136" t="s">
        <v>523</v>
      </c>
      <c r="B9" s="141"/>
      <c r="C9" s="142"/>
      <c r="D9" s="143">
        <v>162094</v>
      </c>
      <c r="E9" s="144"/>
      <c r="F9" s="145">
        <v>92509</v>
      </c>
      <c r="G9" s="146"/>
      <c r="H9" s="147"/>
    </row>
    <row r="10" spans="1:8" x14ac:dyDescent="0.15">
      <c r="A10" s="148"/>
      <c r="B10" s="149"/>
      <c r="C10" s="150"/>
      <c r="D10" s="151">
        <v>134780</v>
      </c>
      <c r="E10" s="152"/>
      <c r="F10" s="153">
        <v>52274</v>
      </c>
      <c r="G10" s="154"/>
      <c r="H10" s="155"/>
    </row>
    <row r="11" spans="1:8" x14ac:dyDescent="0.15">
      <c r="A11" s="136" t="s">
        <v>524</v>
      </c>
      <c r="B11" s="141"/>
      <c r="C11" s="142"/>
      <c r="D11" s="143">
        <v>144399</v>
      </c>
      <c r="E11" s="144"/>
      <c r="F11" s="145">
        <v>98544</v>
      </c>
      <c r="G11" s="146"/>
      <c r="H11" s="147"/>
    </row>
    <row r="12" spans="1:8" x14ac:dyDescent="0.15">
      <c r="A12" s="148"/>
      <c r="B12" s="149"/>
      <c r="C12" s="156"/>
      <c r="D12" s="151">
        <v>116527</v>
      </c>
      <c r="E12" s="152"/>
      <c r="F12" s="153">
        <v>55816</v>
      </c>
      <c r="G12" s="154"/>
      <c r="H12" s="155"/>
    </row>
    <row r="13" spans="1:8" x14ac:dyDescent="0.15">
      <c r="A13" s="136"/>
      <c r="B13" s="141"/>
      <c r="C13" s="157"/>
      <c r="D13" s="158">
        <v>140577</v>
      </c>
      <c r="E13" s="159"/>
      <c r="F13" s="160">
        <v>93179</v>
      </c>
      <c r="G13" s="161"/>
      <c r="H13" s="147"/>
    </row>
    <row r="14" spans="1:8" x14ac:dyDescent="0.15">
      <c r="A14" s="148"/>
      <c r="B14" s="149"/>
      <c r="C14" s="150"/>
      <c r="D14" s="151">
        <v>105057</v>
      </c>
      <c r="E14" s="152"/>
      <c r="F14" s="153">
        <v>50215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9.92</v>
      </c>
      <c r="C19" s="162">
        <f>ROUND(VALUE(SUBSTITUTE(実質収支比率等に係る経年分析!G$48,"▲","-")),2)</f>
        <v>9.7200000000000006</v>
      </c>
      <c r="D19" s="162">
        <f>ROUND(VALUE(SUBSTITUTE(実質収支比率等に係る経年分析!H$48,"▲","-")),2)</f>
        <v>9.49</v>
      </c>
      <c r="E19" s="162">
        <f>ROUND(VALUE(SUBSTITUTE(実質収支比率等に係る経年分析!I$48,"▲","-")),2)</f>
        <v>8.8699999999999992</v>
      </c>
      <c r="F19" s="162">
        <f>ROUND(VALUE(SUBSTITUTE(実質収支比率等に係る経年分析!J$48,"▲","-")),2)</f>
        <v>8.3699999999999992</v>
      </c>
    </row>
    <row r="20" spans="1:11" x14ac:dyDescent="0.15">
      <c r="A20" s="162" t="s">
        <v>53</v>
      </c>
      <c r="B20" s="162">
        <f>ROUND(VALUE(SUBSTITUTE(実質収支比率等に係る経年分析!F$47,"▲","-")),2)</f>
        <v>34.72</v>
      </c>
      <c r="C20" s="162">
        <f>ROUND(VALUE(SUBSTITUTE(実質収支比率等に係る経年分析!G$47,"▲","-")),2)</f>
        <v>33.68</v>
      </c>
      <c r="D20" s="162">
        <f>ROUND(VALUE(SUBSTITUTE(実質収支比率等に係る経年分析!H$47,"▲","-")),2)</f>
        <v>33.32</v>
      </c>
      <c r="E20" s="162">
        <f>ROUND(VALUE(SUBSTITUTE(実質収支比率等に係る経年分析!I$47,"▲","-")),2)</f>
        <v>33.94</v>
      </c>
      <c r="F20" s="162">
        <f>ROUND(VALUE(SUBSTITUTE(実質収支比率等に係る経年分析!J$47,"▲","-")),2)</f>
        <v>38.01</v>
      </c>
    </row>
    <row r="21" spans="1:11" x14ac:dyDescent="0.15">
      <c r="A21" s="162" t="s">
        <v>54</v>
      </c>
      <c r="B21" s="162">
        <f>IF(ISNUMBER(VALUE(SUBSTITUTE(実質収支比率等に係る経年分析!F$49,"▲","-"))),ROUND(VALUE(SUBSTITUTE(実質収支比率等に係る経年分析!F$49,"▲","-")),2),NA())</f>
        <v>-1.04</v>
      </c>
      <c r="C21" s="162">
        <f>IF(ISNUMBER(VALUE(SUBSTITUTE(実質収支比率等に係る経年分析!G$49,"▲","-"))),ROUND(VALUE(SUBSTITUTE(実質収支比率等に係る経年分析!G$49,"▲","-")),2),NA())</f>
        <v>-0.23</v>
      </c>
      <c r="D21" s="162">
        <f>IF(ISNUMBER(VALUE(SUBSTITUTE(実質収支比率等に係る経年分析!H$49,"▲","-"))),ROUND(VALUE(SUBSTITUTE(実質収支比率等に係る経年分析!H$49,"▲","-")),2),NA())</f>
        <v>-0.94</v>
      </c>
      <c r="E21" s="162">
        <f>IF(ISNUMBER(VALUE(SUBSTITUTE(実質収支比率等に係る経年分析!I$49,"▲","-"))),ROUND(VALUE(SUBSTITUTE(実質収支比率等に係る経年分析!I$49,"▲","-")),2),NA())</f>
        <v>-0.03</v>
      </c>
      <c r="F21" s="162">
        <f>IF(ISNUMBER(VALUE(SUBSTITUTE(実質収支比率等に係る経年分析!J$49,"▲","-"))),ROUND(VALUE(SUBSTITUTE(実質収支比率等に係る経年分析!J$49,"▲","-")),2),NA())</f>
        <v>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新見市後期高齢者医療特別会計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x14ac:dyDescent="0.15">
      <c r="A30" s="163" t="str">
        <f>IF(連結実質赤字比率に係る赤字・黒字の構成分析!C$40="",NA(),連結実質赤字比率に係る赤字・黒字の構成分析!C$40)</f>
        <v>新見市診療所特別会計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0.04</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0.04</v>
      </c>
    </row>
    <row r="31" spans="1:11" x14ac:dyDescent="0.15">
      <c r="A31" s="163" t="str">
        <f>IF(連結実質赤字比率に係る赤字・黒字の構成分析!C$39="",NA(),連結実質赤字比率に係る赤字・黒字の構成分析!C$39)</f>
        <v>新見市観光事業特別会計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0.05</v>
      </c>
    </row>
    <row r="32" spans="1:11" x14ac:dyDescent="0.15">
      <c r="A32" s="163" t="str">
        <f>IF(連結実質赤字比率に係る赤字・黒字の構成分析!C$38="",NA(),連結実質赤字比率に係る赤字・黒字の構成分析!C$38)</f>
        <v>新見市国民健康保険特別会計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0.42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0.46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0.41</v>
      </c>
    </row>
    <row r="33" spans="1:16" x14ac:dyDescent="0.15">
      <c r="A33" s="163" t="str">
        <f>IF(連結実質赤字比率に係る赤字・黒字の構成分析!C$37="",NA(),連結実質赤字比率に係る赤字・黒字の構成分析!C$37)</f>
        <v>新見市介護保険特別会計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1.26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1.76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1.95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1.77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1.64</v>
      </c>
    </row>
    <row r="34" spans="1:16" x14ac:dyDescent="0.15">
      <c r="A34" s="163" t="str">
        <f>IF(連結実質赤字比率に係る赤字・黒字の構成分析!C$36="",NA(),連結実質赤字比率に係る赤字・黒字の構成分析!C$36)</f>
        <v>新見市下水道事業会計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0.35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0.49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1.08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1.74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1.74</v>
      </c>
    </row>
    <row r="35" spans="1:16" x14ac:dyDescent="0.15">
      <c r="A35" s="163" t="str">
        <f>IF(連結実質赤字比率に係る赤字・黒字の構成分析!C$35="",NA(),連結実質赤字比率に係る赤字・黒字の構成分析!C$35)</f>
        <v>新見市水道事業会計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7.15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7.02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7.5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7.03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7.14</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9.8699999999999992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9.69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9.48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8.81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8.33</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3748</v>
      </c>
      <c r="E42" s="164"/>
      <c r="F42" s="164"/>
      <c r="G42" s="164">
        <f>'実質公債費比率（分子）の構造'!L$52</f>
        <v>3548</v>
      </c>
      <c r="H42" s="164"/>
      <c r="I42" s="164"/>
      <c r="J42" s="164">
        <f>'実質公債費比率（分子）の構造'!M$52</f>
        <v>3511</v>
      </c>
      <c r="K42" s="164"/>
      <c r="L42" s="164"/>
      <c r="M42" s="164">
        <f>'実質公債費比率（分子）の構造'!N$52</f>
        <v>3359</v>
      </c>
      <c r="N42" s="164"/>
      <c r="O42" s="164"/>
      <c r="P42" s="164">
        <f>'実質公債費比率（分子）の構造'!O$52</f>
        <v>3334</v>
      </c>
    </row>
    <row r="43" spans="1:16" x14ac:dyDescent="0.15">
      <c r="A43" s="164" t="s">
        <v>16</v>
      </c>
      <c r="B43" s="164">
        <f>'実質公債費比率（分子）の構造'!K$51</f>
        <v>1</v>
      </c>
      <c r="C43" s="164"/>
      <c r="D43" s="164"/>
      <c r="E43" s="164" t="str">
        <f>'実質公債費比率（分子）の構造'!L$51</f>
        <v>-</v>
      </c>
      <c r="F43" s="164"/>
      <c r="G43" s="164"/>
      <c r="H43" s="164">
        <f>'実質公債費比率（分子）の構造'!M$51</f>
        <v>0</v>
      </c>
      <c r="I43" s="164"/>
      <c r="J43" s="164"/>
      <c r="K43" s="164">
        <f>'実質公債費比率（分子）の構造'!N$51</f>
        <v>0</v>
      </c>
      <c r="L43" s="164"/>
      <c r="M43" s="164"/>
      <c r="N43" s="164">
        <f>'実質公債費比率（分子）の構造'!O$51</f>
        <v>1</v>
      </c>
      <c r="O43" s="164"/>
      <c r="P43" s="164"/>
    </row>
    <row r="44" spans="1:16" x14ac:dyDescent="0.15">
      <c r="A44" s="164" t="s">
        <v>62</v>
      </c>
      <c r="B44" s="164">
        <f>'実質公債費比率（分子）の構造'!K$50</f>
        <v>5</v>
      </c>
      <c r="C44" s="164"/>
      <c r="D44" s="164"/>
      <c r="E44" s="164">
        <f>'実質公債費比率（分子）の構造'!L$50</f>
        <v>4</v>
      </c>
      <c r="F44" s="164"/>
      <c r="G44" s="164"/>
      <c r="H44" s="164">
        <f>'実質公債費比率（分子）の構造'!M$50</f>
        <v>0</v>
      </c>
      <c r="I44" s="164"/>
      <c r="J44" s="164"/>
      <c r="K44" s="164" t="str">
        <f>'実質公債費比率（分子）の構造'!N$50</f>
        <v>-</v>
      </c>
      <c r="L44" s="164"/>
      <c r="M44" s="164"/>
      <c r="N44" s="164" t="str">
        <f>'実質公債費比率（分子）の構造'!O$50</f>
        <v>-</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1085</v>
      </c>
      <c r="C46" s="164"/>
      <c r="D46" s="164"/>
      <c r="E46" s="164">
        <f>'実質公債費比率（分子）の構造'!L$48</f>
        <v>1087</v>
      </c>
      <c r="F46" s="164"/>
      <c r="G46" s="164"/>
      <c r="H46" s="164">
        <f>'実質公債費比率（分子）の構造'!M$48</f>
        <v>1050</v>
      </c>
      <c r="I46" s="164"/>
      <c r="J46" s="164"/>
      <c r="K46" s="164">
        <f>'実質公債費比率（分子）の構造'!N$48</f>
        <v>1134</v>
      </c>
      <c r="L46" s="164"/>
      <c r="M46" s="164"/>
      <c r="N46" s="164">
        <f>'実質公債費比率（分子）の構造'!O$48</f>
        <v>1157</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3686</v>
      </c>
      <c r="C49" s="164"/>
      <c r="D49" s="164"/>
      <c r="E49" s="164">
        <f>'実質公債費比率（分子）の構造'!L$45</f>
        <v>3457</v>
      </c>
      <c r="F49" s="164"/>
      <c r="G49" s="164"/>
      <c r="H49" s="164">
        <f>'実質公債費比率（分子）の構造'!M$45</f>
        <v>3374</v>
      </c>
      <c r="I49" s="164"/>
      <c r="J49" s="164"/>
      <c r="K49" s="164">
        <f>'実質公債費比率（分子）の構造'!N$45</f>
        <v>3196</v>
      </c>
      <c r="L49" s="164"/>
      <c r="M49" s="164"/>
      <c r="N49" s="164">
        <f>'実質公債費比率（分子）の構造'!O$45</f>
        <v>3241</v>
      </c>
      <c r="O49" s="164"/>
      <c r="P49" s="164"/>
    </row>
    <row r="50" spans="1:16" x14ac:dyDescent="0.15">
      <c r="A50" s="164" t="s">
        <v>67</v>
      </c>
      <c r="B50" s="164" t="e">
        <f>NA()</f>
        <v>#N/A</v>
      </c>
      <c r="C50" s="164">
        <f>IF(ISNUMBER('実質公債費比率（分子）の構造'!K$53),'実質公債費比率（分子）の構造'!K$53,NA())</f>
        <v>1029</v>
      </c>
      <c r="D50" s="164" t="e">
        <f>NA()</f>
        <v>#N/A</v>
      </c>
      <c r="E50" s="164" t="e">
        <f>NA()</f>
        <v>#N/A</v>
      </c>
      <c r="F50" s="164">
        <f>IF(ISNUMBER('実質公債費比率（分子）の構造'!L$53),'実質公債費比率（分子）の構造'!L$53,NA())</f>
        <v>1000</v>
      </c>
      <c r="G50" s="164" t="e">
        <f>NA()</f>
        <v>#N/A</v>
      </c>
      <c r="H50" s="164" t="e">
        <f>NA()</f>
        <v>#N/A</v>
      </c>
      <c r="I50" s="164">
        <f>IF(ISNUMBER('実質公債費比率（分子）の構造'!M$53),'実質公債費比率（分子）の構造'!M$53,NA())</f>
        <v>913</v>
      </c>
      <c r="J50" s="164" t="e">
        <f>NA()</f>
        <v>#N/A</v>
      </c>
      <c r="K50" s="164" t="e">
        <f>NA()</f>
        <v>#N/A</v>
      </c>
      <c r="L50" s="164">
        <f>IF(ISNUMBER('実質公債費比率（分子）の構造'!N$53),'実質公債費比率（分子）の構造'!N$53,NA())</f>
        <v>971</v>
      </c>
      <c r="M50" s="164" t="e">
        <f>NA()</f>
        <v>#N/A</v>
      </c>
      <c r="N50" s="164" t="e">
        <f>NA()</f>
        <v>#N/A</v>
      </c>
      <c r="O50" s="164">
        <f>IF(ISNUMBER('実質公債費比率（分子）の構造'!O$53),'実質公債費比率（分子）の構造'!O$53,NA())</f>
        <v>1065</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30063</v>
      </c>
      <c r="E56" s="163"/>
      <c r="F56" s="163"/>
      <c r="G56" s="163">
        <f>'将来負担比率（分子）の構造'!J$52</f>
        <v>29194</v>
      </c>
      <c r="H56" s="163"/>
      <c r="I56" s="163"/>
      <c r="J56" s="163">
        <f>'将来負担比率（分子）の構造'!K$52</f>
        <v>28272</v>
      </c>
      <c r="K56" s="163"/>
      <c r="L56" s="163"/>
      <c r="M56" s="163">
        <f>'将来負担比率（分子）の構造'!L$52</f>
        <v>29534</v>
      </c>
      <c r="N56" s="163"/>
      <c r="O56" s="163"/>
      <c r="P56" s="163">
        <f>'将来負担比率（分子）の構造'!M$52</f>
        <v>29376</v>
      </c>
    </row>
    <row r="57" spans="1:16" x14ac:dyDescent="0.15">
      <c r="A57" s="163" t="s">
        <v>42</v>
      </c>
      <c r="B57" s="163"/>
      <c r="C57" s="163"/>
      <c r="D57" s="163">
        <f>'将来負担比率（分子）の構造'!I$51</f>
        <v>1272</v>
      </c>
      <c r="E57" s="163"/>
      <c r="F57" s="163"/>
      <c r="G57" s="163">
        <f>'将来負担比率（分子）の構造'!J$51</f>
        <v>1135</v>
      </c>
      <c r="H57" s="163"/>
      <c r="I57" s="163"/>
      <c r="J57" s="163">
        <f>'将来負担比率（分子）の構造'!K$51</f>
        <v>1021</v>
      </c>
      <c r="K57" s="163"/>
      <c r="L57" s="163"/>
      <c r="M57" s="163">
        <f>'将来負担比率（分子）の構造'!L$51</f>
        <v>1025</v>
      </c>
      <c r="N57" s="163"/>
      <c r="O57" s="163"/>
      <c r="P57" s="163">
        <f>'将来負担比率（分子）の構造'!M$51</f>
        <v>906</v>
      </c>
    </row>
    <row r="58" spans="1:16" x14ac:dyDescent="0.15">
      <c r="A58" s="163" t="s">
        <v>41</v>
      </c>
      <c r="B58" s="163"/>
      <c r="C58" s="163"/>
      <c r="D58" s="163">
        <f>'将来負担比率（分子）の構造'!I$50</f>
        <v>10219</v>
      </c>
      <c r="E58" s="163"/>
      <c r="F58" s="163"/>
      <c r="G58" s="163">
        <f>'将来負担比率（分子）の構造'!J$50</f>
        <v>11133</v>
      </c>
      <c r="H58" s="163"/>
      <c r="I58" s="163"/>
      <c r="J58" s="163">
        <f>'将来負担比率（分子）の構造'!K$50</f>
        <v>11615</v>
      </c>
      <c r="K58" s="163"/>
      <c r="L58" s="163"/>
      <c r="M58" s="163">
        <f>'将来負担比率（分子）の構造'!L$50</f>
        <v>12068</v>
      </c>
      <c r="N58" s="163"/>
      <c r="O58" s="163"/>
      <c r="P58" s="163">
        <f>'将来負担比率（分子）の構造'!M$50</f>
        <v>14151</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2</v>
      </c>
      <c r="C61" s="163"/>
      <c r="D61" s="163"/>
      <c r="E61" s="163">
        <f>'将来負担比率（分子）の構造'!J$46</f>
        <v>2</v>
      </c>
      <c r="F61" s="163"/>
      <c r="G61" s="163"/>
      <c r="H61" s="163">
        <f>'将来負担比率（分子）の構造'!K$46</f>
        <v>2</v>
      </c>
      <c r="I61" s="163"/>
      <c r="J61" s="163"/>
      <c r="K61" s="163">
        <f>'将来負担比率（分子）の構造'!L$46</f>
        <v>3</v>
      </c>
      <c r="L61" s="163"/>
      <c r="M61" s="163"/>
      <c r="N61" s="163">
        <f>'将来負担比率（分子）の構造'!M$46</f>
        <v>1</v>
      </c>
      <c r="O61" s="163"/>
      <c r="P61" s="163"/>
    </row>
    <row r="62" spans="1:16" x14ac:dyDescent="0.15">
      <c r="A62" s="163" t="s">
        <v>35</v>
      </c>
      <c r="B62" s="163">
        <f>'将来負担比率（分子）の構造'!I$45</f>
        <v>4220</v>
      </c>
      <c r="C62" s="163"/>
      <c r="D62" s="163"/>
      <c r="E62" s="163">
        <f>'将来負担比率（分子）の構造'!J$45</f>
        <v>4245</v>
      </c>
      <c r="F62" s="163"/>
      <c r="G62" s="163"/>
      <c r="H62" s="163">
        <f>'将来負担比率（分子）の構造'!K$45</f>
        <v>4313</v>
      </c>
      <c r="I62" s="163"/>
      <c r="J62" s="163"/>
      <c r="K62" s="163">
        <f>'将来負担比率（分子）の構造'!L$45</f>
        <v>4373</v>
      </c>
      <c r="L62" s="163"/>
      <c r="M62" s="163"/>
      <c r="N62" s="163">
        <f>'将来負担比率（分子）の構造'!M$45</f>
        <v>4483</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12526</v>
      </c>
      <c r="C64" s="163"/>
      <c r="D64" s="163"/>
      <c r="E64" s="163">
        <f>'将来負担比率（分子）の構造'!J$43</f>
        <v>11233</v>
      </c>
      <c r="F64" s="163"/>
      <c r="G64" s="163"/>
      <c r="H64" s="163">
        <f>'将来負担比率（分子）の構造'!K$43</f>
        <v>9766</v>
      </c>
      <c r="I64" s="163"/>
      <c r="J64" s="163"/>
      <c r="K64" s="163">
        <f>'将来負担比率（分子）の構造'!L$43</f>
        <v>9200</v>
      </c>
      <c r="L64" s="163"/>
      <c r="M64" s="163"/>
      <c r="N64" s="163">
        <f>'将来負担比率（分子）の構造'!M$43</f>
        <v>8817</v>
      </c>
      <c r="O64" s="163"/>
      <c r="P64" s="163"/>
    </row>
    <row r="65" spans="1:16" x14ac:dyDescent="0.15">
      <c r="A65" s="163" t="s">
        <v>32</v>
      </c>
      <c r="B65" s="163">
        <f>'将来負担比率（分子）の構造'!I$42</f>
        <v>19</v>
      </c>
      <c r="C65" s="163"/>
      <c r="D65" s="163"/>
      <c r="E65" s="163">
        <f>'将来負担比率（分子）の構造'!J$42</f>
        <v>16</v>
      </c>
      <c r="F65" s="163"/>
      <c r="G65" s="163"/>
      <c r="H65" s="163">
        <f>'将来負担比率（分子）の構造'!K$42</f>
        <v>12</v>
      </c>
      <c r="I65" s="163"/>
      <c r="J65" s="163"/>
      <c r="K65" s="163">
        <f>'将来負担比率（分子）の構造'!L$42</f>
        <v>9</v>
      </c>
      <c r="L65" s="163"/>
      <c r="M65" s="163"/>
      <c r="N65" s="163">
        <f>'将来負担比率（分子）の構造'!M$42</f>
        <v>5</v>
      </c>
      <c r="O65" s="163"/>
      <c r="P65" s="163"/>
    </row>
    <row r="66" spans="1:16" x14ac:dyDescent="0.15">
      <c r="A66" s="163" t="s">
        <v>31</v>
      </c>
      <c r="B66" s="163">
        <f>'将来負担比率（分子）の構造'!I$41</f>
        <v>29861</v>
      </c>
      <c r="C66" s="163"/>
      <c r="D66" s="163"/>
      <c r="E66" s="163">
        <f>'将来負担比率（分子）の構造'!J$41</f>
        <v>29087</v>
      </c>
      <c r="F66" s="163"/>
      <c r="G66" s="163"/>
      <c r="H66" s="163">
        <f>'将来負担比率（分子）の構造'!K$41</f>
        <v>28640</v>
      </c>
      <c r="I66" s="163"/>
      <c r="J66" s="163"/>
      <c r="K66" s="163">
        <f>'将来負担比率（分子）の構造'!L$41</f>
        <v>29106</v>
      </c>
      <c r="L66" s="163"/>
      <c r="M66" s="163"/>
      <c r="N66" s="163">
        <f>'将来負担比率（分子）の構造'!M$41</f>
        <v>28905</v>
      </c>
      <c r="O66" s="163"/>
      <c r="P66" s="163"/>
    </row>
    <row r="67" spans="1:16" x14ac:dyDescent="0.15">
      <c r="A67" s="163" t="s">
        <v>71</v>
      </c>
      <c r="B67" s="163" t="e">
        <f>NA()</f>
        <v>#N/A</v>
      </c>
      <c r="C67" s="163">
        <f>IF(ISNUMBER('将来負担比率（分子）の構造'!I$53), IF('将来負担比率（分子）の構造'!I$53 &lt; 0, 0, '将来負担比率（分子）の構造'!I$53), NA())</f>
        <v>5074</v>
      </c>
      <c r="D67" s="163" t="e">
        <f>NA()</f>
        <v>#N/A</v>
      </c>
      <c r="E67" s="163" t="e">
        <f>NA()</f>
        <v>#N/A</v>
      </c>
      <c r="F67" s="163">
        <f>IF(ISNUMBER('将来負担比率（分子）の構造'!J$53), IF('将来負担比率（分子）の構造'!J$53 &lt; 0, 0, '将来負担比率（分子）の構造'!J$53), NA())</f>
        <v>3121</v>
      </c>
      <c r="G67" s="163" t="e">
        <f>NA()</f>
        <v>#N/A</v>
      </c>
      <c r="H67" s="163" t="e">
        <f>NA()</f>
        <v>#N/A</v>
      </c>
      <c r="I67" s="163">
        <f>IF(ISNUMBER('将来負担比率（分子）の構造'!K$53), IF('将来負担比率（分子）の構造'!K$53 &lt; 0, 0, '将来負担比率（分子）の構造'!K$53), NA())</f>
        <v>1826</v>
      </c>
      <c r="J67" s="163" t="e">
        <f>NA()</f>
        <v>#N/A</v>
      </c>
      <c r="K67" s="163" t="e">
        <f>NA()</f>
        <v>#N/A</v>
      </c>
      <c r="L67" s="163">
        <f>IF(ISNUMBER('将来負担比率（分子）の構造'!L$53), IF('将来負担比率（分子）の構造'!L$53 &lt; 0, 0, '将来負担比率（分子）の構造'!L$53), NA())</f>
        <v>63</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5260</v>
      </c>
      <c r="C72" s="167">
        <f>基金残高に係る経年分析!G55</f>
        <v>5371</v>
      </c>
      <c r="D72" s="167">
        <f>基金残高に係る経年分析!H55</f>
        <v>6170</v>
      </c>
    </row>
    <row r="73" spans="1:16" x14ac:dyDescent="0.15">
      <c r="A73" s="166" t="s">
        <v>74</v>
      </c>
      <c r="B73" s="167">
        <f>基金残高に係る経年分析!F56</f>
        <v>782</v>
      </c>
      <c r="C73" s="167">
        <f>基金残高に係る経年分析!G56</f>
        <v>553</v>
      </c>
      <c r="D73" s="167">
        <f>基金残高に係る経年分析!H56</f>
        <v>508</v>
      </c>
    </row>
    <row r="74" spans="1:16" x14ac:dyDescent="0.15">
      <c r="A74" s="166" t="s">
        <v>75</v>
      </c>
      <c r="B74" s="167">
        <f>基金残高に係る経年分析!F57</f>
        <v>5350</v>
      </c>
      <c r="C74" s="167">
        <f>基金残高に係る経年分析!G57</f>
        <v>5996</v>
      </c>
      <c r="D74" s="167">
        <f>基金残高に係る経年分析!H57</f>
        <v>7243</v>
      </c>
    </row>
  </sheetData>
  <sheetProtection algorithmName="SHA-512" hashValue="nm9edaeORB2AIS46Ye/awJOOrD40Lk5vnaXmn6IXWsDOkMP5PMNgsqJKyBCGoFPfe0HyYeOaQfqnPl1cDX6XCA==" saltValue="ujWhcy+cmGSmeK8tDlD9H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V1" workbookViewId="0">
      <selection activeCell="CD44" sqref="CD44:CE48"/>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53" t="s">
        <v>202</v>
      </c>
      <c r="DI1" s="754"/>
      <c r="DJ1" s="754"/>
      <c r="DK1" s="754"/>
      <c r="DL1" s="754"/>
      <c r="DM1" s="754"/>
      <c r="DN1" s="755"/>
      <c r="DO1" s="202"/>
      <c r="DP1" s="753" t="s">
        <v>203</v>
      </c>
      <c r="DQ1" s="754"/>
      <c r="DR1" s="754"/>
      <c r="DS1" s="754"/>
      <c r="DT1" s="754"/>
      <c r="DU1" s="754"/>
      <c r="DV1" s="754"/>
      <c r="DW1" s="754"/>
      <c r="DX1" s="754"/>
      <c r="DY1" s="754"/>
      <c r="DZ1" s="754"/>
      <c r="EA1" s="754"/>
      <c r="EB1" s="754"/>
      <c r="EC1" s="755"/>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215</v>
      </c>
      <c r="C5" s="716"/>
      <c r="D5" s="716"/>
      <c r="E5" s="716"/>
      <c r="F5" s="716"/>
      <c r="G5" s="716"/>
      <c r="H5" s="716"/>
      <c r="I5" s="716"/>
      <c r="J5" s="716"/>
      <c r="K5" s="716"/>
      <c r="L5" s="716"/>
      <c r="M5" s="716"/>
      <c r="N5" s="716"/>
      <c r="O5" s="716"/>
      <c r="P5" s="716"/>
      <c r="Q5" s="717"/>
      <c r="R5" s="712">
        <v>4721082</v>
      </c>
      <c r="S5" s="713"/>
      <c r="T5" s="713"/>
      <c r="U5" s="713"/>
      <c r="V5" s="713"/>
      <c r="W5" s="713"/>
      <c r="X5" s="713"/>
      <c r="Y5" s="738"/>
      <c r="Z5" s="751">
        <v>15.2</v>
      </c>
      <c r="AA5" s="751"/>
      <c r="AB5" s="751"/>
      <c r="AC5" s="751"/>
      <c r="AD5" s="752">
        <v>4631339</v>
      </c>
      <c r="AE5" s="752"/>
      <c r="AF5" s="752"/>
      <c r="AG5" s="752"/>
      <c r="AH5" s="752"/>
      <c r="AI5" s="752"/>
      <c r="AJ5" s="752"/>
      <c r="AK5" s="752"/>
      <c r="AL5" s="739">
        <v>26.5</v>
      </c>
      <c r="AM5" s="721"/>
      <c r="AN5" s="721"/>
      <c r="AO5" s="740"/>
      <c r="AP5" s="715" t="s">
        <v>216</v>
      </c>
      <c r="AQ5" s="716"/>
      <c r="AR5" s="716"/>
      <c r="AS5" s="716"/>
      <c r="AT5" s="716"/>
      <c r="AU5" s="716"/>
      <c r="AV5" s="716"/>
      <c r="AW5" s="716"/>
      <c r="AX5" s="716"/>
      <c r="AY5" s="716"/>
      <c r="AZ5" s="716"/>
      <c r="BA5" s="716"/>
      <c r="BB5" s="716"/>
      <c r="BC5" s="716"/>
      <c r="BD5" s="716"/>
      <c r="BE5" s="716"/>
      <c r="BF5" s="717"/>
      <c r="BG5" s="657">
        <v>4622854</v>
      </c>
      <c r="BH5" s="658"/>
      <c r="BI5" s="658"/>
      <c r="BJ5" s="658"/>
      <c r="BK5" s="658"/>
      <c r="BL5" s="658"/>
      <c r="BM5" s="658"/>
      <c r="BN5" s="659"/>
      <c r="BO5" s="695">
        <v>97.9</v>
      </c>
      <c r="BP5" s="695"/>
      <c r="BQ5" s="695"/>
      <c r="BR5" s="695"/>
      <c r="BS5" s="696">
        <v>339264</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15">
      <c r="B6" s="654" t="s">
        <v>220</v>
      </c>
      <c r="C6" s="655"/>
      <c r="D6" s="655"/>
      <c r="E6" s="655"/>
      <c r="F6" s="655"/>
      <c r="G6" s="655"/>
      <c r="H6" s="655"/>
      <c r="I6" s="655"/>
      <c r="J6" s="655"/>
      <c r="K6" s="655"/>
      <c r="L6" s="655"/>
      <c r="M6" s="655"/>
      <c r="N6" s="655"/>
      <c r="O6" s="655"/>
      <c r="P6" s="655"/>
      <c r="Q6" s="656"/>
      <c r="R6" s="657">
        <v>474199</v>
      </c>
      <c r="S6" s="658"/>
      <c r="T6" s="658"/>
      <c r="U6" s="658"/>
      <c r="V6" s="658"/>
      <c r="W6" s="658"/>
      <c r="X6" s="658"/>
      <c r="Y6" s="659"/>
      <c r="Z6" s="695">
        <v>1.5</v>
      </c>
      <c r="AA6" s="695"/>
      <c r="AB6" s="695"/>
      <c r="AC6" s="695"/>
      <c r="AD6" s="696">
        <v>474199</v>
      </c>
      <c r="AE6" s="696"/>
      <c r="AF6" s="696"/>
      <c r="AG6" s="696"/>
      <c r="AH6" s="696"/>
      <c r="AI6" s="696"/>
      <c r="AJ6" s="696"/>
      <c r="AK6" s="696"/>
      <c r="AL6" s="660">
        <v>2.7</v>
      </c>
      <c r="AM6" s="661"/>
      <c r="AN6" s="661"/>
      <c r="AO6" s="697"/>
      <c r="AP6" s="654" t="s">
        <v>221</v>
      </c>
      <c r="AQ6" s="655"/>
      <c r="AR6" s="655"/>
      <c r="AS6" s="655"/>
      <c r="AT6" s="655"/>
      <c r="AU6" s="655"/>
      <c r="AV6" s="655"/>
      <c r="AW6" s="655"/>
      <c r="AX6" s="655"/>
      <c r="AY6" s="655"/>
      <c r="AZ6" s="655"/>
      <c r="BA6" s="655"/>
      <c r="BB6" s="655"/>
      <c r="BC6" s="655"/>
      <c r="BD6" s="655"/>
      <c r="BE6" s="655"/>
      <c r="BF6" s="656"/>
      <c r="BG6" s="657">
        <v>4622854</v>
      </c>
      <c r="BH6" s="658"/>
      <c r="BI6" s="658"/>
      <c r="BJ6" s="658"/>
      <c r="BK6" s="658"/>
      <c r="BL6" s="658"/>
      <c r="BM6" s="658"/>
      <c r="BN6" s="659"/>
      <c r="BO6" s="695">
        <v>97.9</v>
      </c>
      <c r="BP6" s="695"/>
      <c r="BQ6" s="695"/>
      <c r="BR6" s="695"/>
      <c r="BS6" s="696">
        <v>339264</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151120</v>
      </c>
      <c r="CS6" s="658"/>
      <c r="CT6" s="658"/>
      <c r="CU6" s="658"/>
      <c r="CV6" s="658"/>
      <c r="CW6" s="658"/>
      <c r="CX6" s="658"/>
      <c r="CY6" s="659"/>
      <c r="CZ6" s="739">
        <v>0.5</v>
      </c>
      <c r="DA6" s="721"/>
      <c r="DB6" s="721"/>
      <c r="DC6" s="741"/>
      <c r="DD6" s="663" t="s">
        <v>122</v>
      </c>
      <c r="DE6" s="658"/>
      <c r="DF6" s="658"/>
      <c r="DG6" s="658"/>
      <c r="DH6" s="658"/>
      <c r="DI6" s="658"/>
      <c r="DJ6" s="658"/>
      <c r="DK6" s="658"/>
      <c r="DL6" s="658"/>
      <c r="DM6" s="658"/>
      <c r="DN6" s="658"/>
      <c r="DO6" s="658"/>
      <c r="DP6" s="659"/>
      <c r="DQ6" s="663">
        <v>151120</v>
      </c>
      <c r="DR6" s="658"/>
      <c r="DS6" s="658"/>
      <c r="DT6" s="658"/>
      <c r="DU6" s="658"/>
      <c r="DV6" s="658"/>
      <c r="DW6" s="658"/>
      <c r="DX6" s="658"/>
      <c r="DY6" s="658"/>
      <c r="DZ6" s="658"/>
      <c r="EA6" s="658"/>
      <c r="EB6" s="658"/>
      <c r="EC6" s="694"/>
    </row>
    <row r="7" spans="2:143" ht="11.25" customHeight="1" x14ac:dyDescent="0.15">
      <c r="B7" s="654" t="s">
        <v>223</v>
      </c>
      <c r="C7" s="655"/>
      <c r="D7" s="655"/>
      <c r="E7" s="655"/>
      <c r="F7" s="655"/>
      <c r="G7" s="655"/>
      <c r="H7" s="655"/>
      <c r="I7" s="655"/>
      <c r="J7" s="655"/>
      <c r="K7" s="655"/>
      <c r="L7" s="655"/>
      <c r="M7" s="655"/>
      <c r="N7" s="655"/>
      <c r="O7" s="655"/>
      <c r="P7" s="655"/>
      <c r="Q7" s="656"/>
      <c r="R7" s="657">
        <v>1683</v>
      </c>
      <c r="S7" s="658"/>
      <c r="T7" s="658"/>
      <c r="U7" s="658"/>
      <c r="V7" s="658"/>
      <c r="W7" s="658"/>
      <c r="X7" s="658"/>
      <c r="Y7" s="659"/>
      <c r="Z7" s="695">
        <v>0</v>
      </c>
      <c r="AA7" s="695"/>
      <c r="AB7" s="695"/>
      <c r="AC7" s="695"/>
      <c r="AD7" s="696">
        <v>1683</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2360315</v>
      </c>
      <c r="BH7" s="658"/>
      <c r="BI7" s="658"/>
      <c r="BJ7" s="658"/>
      <c r="BK7" s="658"/>
      <c r="BL7" s="658"/>
      <c r="BM7" s="658"/>
      <c r="BN7" s="659"/>
      <c r="BO7" s="695">
        <v>50</v>
      </c>
      <c r="BP7" s="695"/>
      <c r="BQ7" s="695"/>
      <c r="BR7" s="695"/>
      <c r="BS7" s="696">
        <v>339264</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6551552</v>
      </c>
      <c r="CS7" s="658"/>
      <c r="CT7" s="658"/>
      <c r="CU7" s="658"/>
      <c r="CV7" s="658"/>
      <c r="CW7" s="658"/>
      <c r="CX7" s="658"/>
      <c r="CY7" s="659"/>
      <c r="CZ7" s="695">
        <v>22.4</v>
      </c>
      <c r="DA7" s="695"/>
      <c r="DB7" s="695"/>
      <c r="DC7" s="695"/>
      <c r="DD7" s="663">
        <v>476817</v>
      </c>
      <c r="DE7" s="658"/>
      <c r="DF7" s="658"/>
      <c r="DG7" s="658"/>
      <c r="DH7" s="658"/>
      <c r="DI7" s="658"/>
      <c r="DJ7" s="658"/>
      <c r="DK7" s="658"/>
      <c r="DL7" s="658"/>
      <c r="DM7" s="658"/>
      <c r="DN7" s="658"/>
      <c r="DO7" s="658"/>
      <c r="DP7" s="659"/>
      <c r="DQ7" s="663">
        <v>4325247</v>
      </c>
      <c r="DR7" s="658"/>
      <c r="DS7" s="658"/>
      <c r="DT7" s="658"/>
      <c r="DU7" s="658"/>
      <c r="DV7" s="658"/>
      <c r="DW7" s="658"/>
      <c r="DX7" s="658"/>
      <c r="DY7" s="658"/>
      <c r="DZ7" s="658"/>
      <c r="EA7" s="658"/>
      <c r="EB7" s="658"/>
      <c r="EC7" s="694"/>
    </row>
    <row r="8" spans="2:143" ht="11.25" customHeight="1" x14ac:dyDescent="0.15">
      <c r="B8" s="654" t="s">
        <v>226</v>
      </c>
      <c r="C8" s="655"/>
      <c r="D8" s="655"/>
      <c r="E8" s="655"/>
      <c r="F8" s="655"/>
      <c r="G8" s="655"/>
      <c r="H8" s="655"/>
      <c r="I8" s="655"/>
      <c r="J8" s="655"/>
      <c r="K8" s="655"/>
      <c r="L8" s="655"/>
      <c r="M8" s="655"/>
      <c r="N8" s="655"/>
      <c r="O8" s="655"/>
      <c r="P8" s="655"/>
      <c r="Q8" s="656"/>
      <c r="R8" s="657">
        <v>23459</v>
      </c>
      <c r="S8" s="658"/>
      <c r="T8" s="658"/>
      <c r="U8" s="658"/>
      <c r="V8" s="658"/>
      <c r="W8" s="658"/>
      <c r="X8" s="658"/>
      <c r="Y8" s="659"/>
      <c r="Z8" s="695">
        <v>0.1</v>
      </c>
      <c r="AA8" s="695"/>
      <c r="AB8" s="695"/>
      <c r="AC8" s="695"/>
      <c r="AD8" s="696">
        <v>23459</v>
      </c>
      <c r="AE8" s="696"/>
      <c r="AF8" s="696"/>
      <c r="AG8" s="696"/>
      <c r="AH8" s="696"/>
      <c r="AI8" s="696"/>
      <c r="AJ8" s="696"/>
      <c r="AK8" s="696"/>
      <c r="AL8" s="660">
        <v>0.1</v>
      </c>
      <c r="AM8" s="661"/>
      <c r="AN8" s="661"/>
      <c r="AO8" s="697"/>
      <c r="AP8" s="654" t="s">
        <v>227</v>
      </c>
      <c r="AQ8" s="655"/>
      <c r="AR8" s="655"/>
      <c r="AS8" s="655"/>
      <c r="AT8" s="655"/>
      <c r="AU8" s="655"/>
      <c r="AV8" s="655"/>
      <c r="AW8" s="655"/>
      <c r="AX8" s="655"/>
      <c r="AY8" s="655"/>
      <c r="AZ8" s="655"/>
      <c r="BA8" s="655"/>
      <c r="BB8" s="655"/>
      <c r="BC8" s="655"/>
      <c r="BD8" s="655"/>
      <c r="BE8" s="655"/>
      <c r="BF8" s="656"/>
      <c r="BG8" s="657">
        <v>41630</v>
      </c>
      <c r="BH8" s="658"/>
      <c r="BI8" s="658"/>
      <c r="BJ8" s="658"/>
      <c r="BK8" s="658"/>
      <c r="BL8" s="658"/>
      <c r="BM8" s="658"/>
      <c r="BN8" s="659"/>
      <c r="BO8" s="695">
        <v>0.9</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5420539</v>
      </c>
      <c r="CS8" s="658"/>
      <c r="CT8" s="658"/>
      <c r="CU8" s="658"/>
      <c r="CV8" s="658"/>
      <c r="CW8" s="658"/>
      <c r="CX8" s="658"/>
      <c r="CY8" s="659"/>
      <c r="CZ8" s="695">
        <v>18.5</v>
      </c>
      <c r="DA8" s="695"/>
      <c r="DB8" s="695"/>
      <c r="DC8" s="695"/>
      <c r="DD8" s="663">
        <v>45847</v>
      </c>
      <c r="DE8" s="658"/>
      <c r="DF8" s="658"/>
      <c r="DG8" s="658"/>
      <c r="DH8" s="658"/>
      <c r="DI8" s="658"/>
      <c r="DJ8" s="658"/>
      <c r="DK8" s="658"/>
      <c r="DL8" s="658"/>
      <c r="DM8" s="658"/>
      <c r="DN8" s="658"/>
      <c r="DO8" s="658"/>
      <c r="DP8" s="659"/>
      <c r="DQ8" s="663">
        <v>3634911</v>
      </c>
      <c r="DR8" s="658"/>
      <c r="DS8" s="658"/>
      <c r="DT8" s="658"/>
      <c r="DU8" s="658"/>
      <c r="DV8" s="658"/>
      <c r="DW8" s="658"/>
      <c r="DX8" s="658"/>
      <c r="DY8" s="658"/>
      <c r="DZ8" s="658"/>
      <c r="EA8" s="658"/>
      <c r="EB8" s="658"/>
      <c r="EC8" s="694"/>
    </row>
    <row r="9" spans="2:143" ht="11.25" customHeight="1" x14ac:dyDescent="0.15">
      <c r="B9" s="654" t="s">
        <v>229</v>
      </c>
      <c r="C9" s="655"/>
      <c r="D9" s="655"/>
      <c r="E9" s="655"/>
      <c r="F9" s="655"/>
      <c r="G9" s="655"/>
      <c r="H9" s="655"/>
      <c r="I9" s="655"/>
      <c r="J9" s="655"/>
      <c r="K9" s="655"/>
      <c r="L9" s="655"/>
      <c r="M9" s="655"/>
      <c r="N9" s="655"/>
      <c r="O9" s="655"/>
      <c r="P9" s="655"/>
      <c r="Q9" s="656"/>
      <c r="R9" s="657">
        <v>38186</v>
      </c>
      <c r="S9" s="658"/>
      <c r="T9" s="658"/>
      <c r="U9" s="658"/>
      <c r="V9" s="658"/>
      <c r="W9" s="658"/>
      <c r="X9" s="658"/>
      <c r="Y9" s="659"/>
      <c r="Z9" s="695">
        <v>0.1</v>
      </c>
      <c r="AA9" s="695"/>
      <c r="AB9" s="695"/>
      <c r="AC9" s="695"/>
      <c r="AD9" s="696">
        <v>38186</v>
      </c>
      <c r="AE9" s="696"/>
      <c r="AF9" s="696"/>
      <c r="AG9" s="696"/>
      <c r="AH9" s="696"/>
      <c r="AI9" s="696"/>
      <c r="AJ9" s="696"/>
      <c r="AK9" s="696"/>
      <c r="AL9" s="660">
        <v>0.2</v>
      </c>
      <c r="AM9" s="661"/>
      <c r="AN9" s="661"/>
      <c r="AO9" s="697"/>
      <c r="AP9" s="654" t="s">
        <v>230</v>
      </c>
      <c r="AQ9" s="655"/>
      <c r="AR9" s="655"/>
      <c r="AS9" s="655"/>
      <c r="AT9" s="655"/>
      <c r="AU9" s="655"/>
      <c r="AV9" s="655"/>
      <c r="AW9" s="655"/>
      <c r="AX9" s="655"/>
      <c r="AY9" s="655"/>
      <c r="AZ9" s="655"/>
      <c r="BA9" s="655"/>
      <c r="BB9" s="655"/>
      <c r="BC9" s="655"/>
      <c r="BD9" s="655"/>
      <c r="BE9" s="655"/>
      <c r="BF9" s="656"/>
      <c r="BG9" s="657">
        <v>1047594</v>
      </c>
      <c r="BH9" s="658"/>
      <c r="BI9" s="658"/>
      <c r="BJ9" s="658"/>
      <c r="BK9" s="658"/>
      <c r="BL9" s="658"/>
      <c r="BM9" s="658"/>
      <c r="BN9" s="659"/>
      <c r="BO9" s="695">
        <v>22.2</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2011616</v>
      </c>
      <c r="CS9" s="658"/>
      <c r="CT9" s="658"/>
      <c r="CU9" s="658"/>
      <c r="CV9" s="658"/>
      <c r="CW9" s="658"/>
      <c r="CX9" s="658"/>
      <c r="CY9" s="659"/>
      <c r="CZ9" s="695">
        <v>6.9</v>
      </c>
      <c r="DA9" s="695"/>
      <c r="DB9" s="695"/>
      <c r="DC9" s="695"/>
      <c r="DD9" s="663">
        <v>234524</v>
      </c>
      <c r="DE9" s="658"/>
      <c r="DF9" s="658"/>
      <c r="DG9" s="658"/>
      <c r="DH9" s="658"/>
      <c r="DI9" s="658"/>
      <c r="DJ9" s="658"/>
      <c r="DK9" s="658"/>
      <c r="DL9" s="658"/>
      <c r="DM9" s="658"/>
      <c r="DN9" s="658"/>
      <c r="DO9" s="658"/>
      <c r="DP9" s="659"/>
      <c r="DQ9" s="663">
        <v>1484471</v>
      </c>
      <c r="DR9" s="658"/>
      <c r="DS9" s="658"/>
      <c r="DT9" s="658"/>
      <c r="DU9" s="658"/>
      <c r="DV9" s="658"/>
      <c r="DW9" s="658"/>
      <c r="DX9" s="658"/>
      <c r="DY9" s="658"/>
      <c r="DZ9" s="658"/>
      <c r="EA9" s="658"/>
      <c r="EB9" s="658"/>
      <c r="EC9" s="694"/>
    </row>
    <row r="10" spans="2:143" ht="11.25" customHeight="1" x14ac:dyDescent="0.15">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83878</v>
      </c>
      <c r="BH10" s="658"/>
      <c r="BI10" s="658"/>
      <c r="BJ10" s="658"/>
      <c r="BK10" s="658"/>
      <c r="BL10" s="658"/>
      <c r="BM10" s="658"/>
      <c r="BN10" s="659"/>
      <c r="BO10" s="695">
        <v>1.8</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48637</v>
      </c>
      <c r="CS10" s="658"/>
      <c r="CT10" s="658"/>
      <c r="CU10" s="658"/>
      <c r="CV10" s="658"/>
      <c r="CW10" s="658"/>
      <c r="CX10" s="658"/>
      <c r="CY10" s="659"/>
      <c r="CZ10" s="695">
        <v>0.2</v>
      </c>
      <c r="DA10" s="695"/>
      <c r="DB10" s="695"/>
      <c r="DC10" s="695"/>
      <c r="DD10" s="663" t="s">
        <v>122</v>
      </c>
      <c r="DE10" s="658"/>
      <c r="DF10" s="658"/>
      <c r="DG10" s="658"/>
      <c r="DH10" s="658"/>
      <c r="DI10" s="658"/>
      <c r="DJ10" s="658"/>
      <c r="DK10" s="658"/>
      <c r="DL10" s="658"/>
      <c r="DM10" s="658"/>
      <c r="DN10" s="658"/>
      <c r="DO10" s="658"/>
      <c r="DP10" s="659"/>
      <c r="DQ10" s="663">
        <v>8637</v>
      </c>
      <c r="DR10" s="658"/>
      <c r="DS10" s="658"/>
      <c r="DT10" s="658"/>
      <c r="DU10" s="658"/>
      <c r="DV10" s="658"/>
      <c r="DW10" s="658"/>
      <c r="DX10" s="658"/>
      <c r="DY10" s="658"/>
      <c r="DZ10" s="658"/>
      <c r="EA10" s="658"/>
      <c r="EB10" s="658"/>
      <c r="EC10" s="694"/>
    </row>
    <row r="11" spans="2:143" ht="11.25" customHeight="1" x14ac:dyDescent="0.15">
      <c r="B11" s="654" t="s">
        <v>235</v>
      </c>
      <c r="C11" s="655"/>
      <c r="D11" s="655"/>
      <c r="E11" s="655"/>
      <c r="F11" s="655"/>
      <c r="G11" s="655"/>
      <c r="H11" s="655"/>
      <c r="I11" s="655"/>
      <c r="J11" s="655"/>
      <c r="K11" s="655"/>
      <c r="L11" s="655"/>
      <c r="M11" s="655"/>
      <c r="N11" s="655"/>
      <c r="O11" s="655"/>
      <c r="P11" s="655"/>
      <c r="Q11" s="656"/>
      <c r="R11" s="657">
        <v>734897</v>
      </c>
      <c r="S11" s="658"/>
      <c r="T11" s="658"/>
      <c r="U11" s="658"/>
      <c r="V11" s="658"/>
      <c r="W11" s="658"/>
      <c r="X11" s="658"/>
      <c r="Y11" s="659"/>
      <c r="Z11" s="660">
        <v>2.4</v>
      </c>
      <c r="AA11" s="661"/>
      <c r="AB11" s="661"/>
      <c r="AC11" s="662"/>
      <c r="AD11" s="663">
        <v>734897</v>
      </c>
      <c r="AE11" s="658"/>
      <c r="AF11" s="658"/>
      <c r="AG11" s="658"/>
      <c r="AH11" s="658"/>
      <c r="AI11" s="658"/>
      <c r="AJ11" s="658"/>
      <c r="AK11" s="659"/>
      <c r="AL11" s="660">
        <v>4.2</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1187213</v>
      </c>
      <c r="BH11" s="658"/>
      <c r="BI11" s="658"/>
      <c r="BJ11" s="658"/>
      <c r="BK11" s="658"/>
      <c r="BL11" s="658"/>
      <c r="BM11" s="658"/>
      <c r="BN11" s="659"/>
      <c r="BO11" s="695">
        <v>25.1</v>
      </c>
      <c r="BP11" s="695"/>
      <c r="BQ11" s="695"/>
      <c r="BR11" s="695"/>
      <c r="BS11" s="696">
        <v>339264</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1350898</v>
      </c>
      <c r="CS11" s="658"/>
      <c r="CT11" s="658"/>
      <c r="CU11" s="658"/>
      <c r="CV11" s="658"/>
      <c r="CW11" s="658"/>
      <c r="CX11" s="658"/>
      <c r="CY11" s="659"/>
      <c r="CZ11" s="695">
        <v>4.5999999999999996</v>
      </c>
      <c r="DA11" s="695"/>
      <c r="DB11" s="695"/>
      <c r="DC11" s="695"/>
      <c r="DD11" s="663">
        <v>342476</v>
      </c>
      <c r="DE11" s="658"/>
      <c r="DF11" s="658"/>
      <c r="DG11" s="658"/>
      <c r="DH11" s="658"/>
      <c r="DI11" s="658"/>
      <c r="DJ11" s="658"/>
      <c r="DK11" s="658"/>
      <c r="DL11" s="658"/>
      <c r="DM11" s="658"/>
      <c r="DN11" s="658"/>
      <c r="DO11" s="658"/>
      <c r="DP11" s="659"/>
      <c r="DQ11" s="663">
        <v>747538</v>
      </c>
      <c r="DR11" s="658"/>
      <c r="DS11" s="658"/>
      <c r="DT11" s="658"/>
      <c r="DU11" s="658"/>
      <c r="DV11" s="658"/>
      <c r="DW11" s="658"/>
      <c r="DX11" s="658"/>
      <c r="DY11" s="658"/>
      <c r="DZ11" s="658"/>
      <c r="EA11" s="658"/>
      <c r="EB11" s="658"/>
      <c r="EC11" s="694"/>
    </row>
    <row r="12" spans="2:143" ht="11.25" customHeight="1" x14ac:dyDescent="0.15">
      <c r="B12" s="654" t="s">
        <v>238</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1968591</v>
      </c>
      <c r="BH12" s="658"/>
      <c r="BI12" s="658"/>
      <c r="BJ12" s="658"/>
      <c r="BK12" s="658"/>
      <c r="BL12" s="658"/>
      <c r="BM12" s="658"/>
      <c r="BN12" s="659"/>
      <c r="BO12" s="695">
        <v>41.7</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691524</v>
      </c>
      <c r="CS12" s="658"/>
      <c r="CT12" s="658"/>
      <c r="CU12" s="658"/>
      <c r="CV12" s="658"/>
      <c r="CW12" s="658"/>
      <c r="CX12" s="658"/>
      <c r="CY12" s="659"/>
      <c r="CZ12" s="695">
        <v>2.4</v>
      </c>
      <c r="DA12" s="695"/>
      <c r="DB12" s="695"/>
      <c r="DC12" s="695"/>
      <c r="DD12" s="663">
        <v>86584</v>
      </c>
      <c r="DE12" s="658"/>
      <c r="DF12" s="658"/>
      <c r="DG12" s="658"/>
      <c r="DH12" s="658"/>
      <c r="DI12" s="658"/>
      <c r="DJ12" s="658"/>
      <c r="DK12" s="658"/>
      <c r="DL12" s="658"/>
      <c r="DM12" s="658"/>
      <c r="DN12" s="658"/>
      <c r="DO12" s="658"/>
      <c r="DP12" s="659"/>
      <c r="DQ12" s="663">
        <v>401559</v>
      </c>
      <c r="DR12" s="658"/>
      <c r="DS12" s="658"/>
      <c r="DT12" s="658"/>
      <c r="DU12" s="658"/>
      <c r="DV12" s="658"/>
      <c r="DW12" s="658"/>
      <c r="DX12" s="658"/>
      <c r="DY12" s="658"/>
      <c r="DZ12" s="658"/>
      <c r="EA12" s="658"/>
      <c r="EB12" s="658"/>
      <c r="EC12" s="694"/>
    </row>
    <row r="13" spans="2:143" ht="11.25" customHeight="1" x14ac:dyDescent="0.15">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1763646</v>
      </c>
      <c r="BH13" s="658"/>
      <c r="BI13" s="658"/>
      <c r="BJ13" s="658"/>
      <c r="BK13" s="658"/>
      <c r="BL13" s="658"/>
      <c r="BM13" s="658"/>
      <c r="BN13" s="659"/>
      <c r="BO13" s="695">
        <v>37.4</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3948909</v>
      </c>
      <c r="CS13" s="658"/>
      <c r="CT13" s="658"/>
      <c r="CU13" s="658"/>
      <c r="CV13" s="658"/>
      <c r="CW13" s="658"/>
      <c r="CX13" s="658"/>
      <c r="CY13" s="659"/>
      <c r="CZ13" s="695">
        <v>13.5</v>
      </c>
      <c r="DA13" s="695"/>
      <c r="DB13" s="695"/>
      <c r="DC13" s="695"/>
      <c r="DD13" s="663">
        <v>1613594</v>
      </c>
      <c r="DE13" s="658"/>
      <c r="DF13" s="658"/>
      <c r="DG13" s="658"/>
      <c r="DH13" s="658"/>
      <c r="DI13" s="658"/>
      <c r="DJ13" s="658"/>
      <c r="DK13" s="658"/>
      <c r="DL13" s="658"/>
      <c r="DM13" s="658"/>
      <c r="DN13" s="658"/>
      <c r="DO13" s="658"/>
      <c r="DP13" s="659"/>
      <c r="DQ13" s="663">
        <v>2018026</v>
      </c>
      <c r="DR13" s="658"/>
      <c r="DS13" s="658"/>
      <c r="DT13" s="658"/>
      <c r="DU13" s="658"/>
      <c r="DV13" s="658"/>
      <c r="DW13" s="658"/>
      <c r="DX13" s="658"/>
      <c r="DY13" s="658"/>
      <c r="DZ13" s="658"/>
      <c r="EA13" s="658"/>
      <c r="EB13" s="658"/>
      <c r="EC13" s="694"/>
    </row>
    <row r="14" spans="2:143" ht="11.25" customHeight="1" x14ac:dyDescent="0.15">
      <c r="B14" s="654" t="s">
        <v>244</v>
      </c>
      <c r="C14" s="655"/>
      <c r="D14" s="655"/>
      <c r="E14" s="655"/>
      <c r="F14" s="655"/>
      <c r="G14" s="655"/>
      <c r="H14" s="655"/>
      <c r="I14" s="655"/>
      <c r="J14" s="655"/>
      <c r="K14" s="655"/>
      <c r="L14" s="655"/>
      <c r="M14" s="655"/>
      <c r="N14" s="655"/>
      <c r="O14" s="655"/>
      <c r="P14" s="655"/>
      <c r="Q14" s="656"/>
      <c r="R14" s="657" t="s">
        <v>122</v>
      </c>
      <c r="S14" s="658"/>
      <c r="T14" s="658"/>
      <c r="U14" s="658"/>
      <c r="V14" s="658"/>
      <c r="W14" s="658"/>
      <c r="X14" s="658"/>
      <c r="Y14" s="659"/>
      <c r="Z14" s="695" t="s">
        <v>122</v>
      </c>
      <c r="AA14" s="695"/>
      <c r="AB14" s="695"/>
      <c r="AC14" s="695"/>
      <c r="AD14" s="696" t="s">
        <v>122</v>
      </c>
      <c r="AE14" s="696"/>
      <c r="AF14" s="696"/>
      <c r="AG14" s="696"/>
      <c r="AH14" s="696"/>
      <c r="AI14" s="696"/>
      <c r="AJ14" s="696"/>
      <c r="AK14" s="696"/>
      <c r="AL14" s="660" t="s">
        <v>122</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135281</v>
      </c>
      <c r="BH14" s="658"/>
      <c r="BI14" s="658"/>
      <c r="BJ14" s="658"/>
      <c r="BK14" s="658"/>
      <c r="BL14" s="658"/>
      <c r="BM14" s="658"/>
      <c r="BN14" s="659"/>
      <c r="BO14" s="695">
        <v>2.9</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1500917</v>
      </c>
      <c r="CS14" s="658"/>
      <c r="CT14" s="658"/>
      <c r="CU14" s="658"/>
      <c r="CV14" s="658"/>
      <c r="CW14" s="658"/>
      <c r="CX14" s="658"/>
      <c r="CY14" s="659"/>
      <c r="CZ14" s="695">
        <v>5.0999999999999996</v>
      </c>
      <c r="DA14" s="695"/>
      <c r="DB14" s="695"/>
      <c r="DC14" s="695"/>
      <c r="DD14" s="663">
        <v>681704</v>
      </c>
      <c r="DE14" s="658"/>
      <c r="DF14" s="658"/>
      <c r="DG14" s="658"/>
      <c r="DH14" s="658"/>
      <c r="DI14" s="658"/>
      <c r="DJ14" s="658"/>
      <c r="DK14" s="658"/>
      <c r="DL14" s="658"/>
      <c r="DM14" s="658"/>
      <c r="DN14" s="658"/>
      <c r="DO14" s="658"/>
      <c r="DP14" s="659"/>
      <c r="DQ14" s="663">
        <v>805434</v>
      </c>
      <c r="DR14" s="658"/>
      <c r="DS14" s="658"/>
      <c r="DT14" s="658"/>
      <c r="DU14" s="658"/>
      <c r="DV14" s="658"/>
      <c r="DW14" s="658"/>
      <c r="DX14" s="658"/>
      <c r="DY14" s="658"/>
      <c r="DZ14" s="658"/>
      <c r="EA14" s="658"/>
      <c r="EB14" s="658"/>
      <c r="EC14" s="694"/>
    </row>
    <row r="15" spans="2:143" ht="11.25" customHeight="1" x14ac:dyDescent="0.15">
      <c r="B15" s="654" t="s">
        <v>247</v>
      </c>
      <c r="C15" s="655"/>
      <c r="D15" s="655"/>
      <c r="E15" s="655"/>
      <c r="F15" s="655"/>
      <c r="G15" s="655"/>
      <c r="H15" s="655"/>
      <c r="I15" s="655"/>
      <c r="J15" s="655"/>
      <c r="K15" s="655"/>
      <c r="L15" s="655"/>
      <c r="M15" s="655"/>
      <c r="N15" s="655"/>
      <c r="O15" s="655"/>
      <c r="P15" s="655"/>
      <c r="Q15" s="656"/>
      <c r="R15" s="657">
        <v>36686</v>
      </c>
      <c r="S15" s="658"/>
      <c r="T15" s="658"/>
      <c r="U15" s="658"/>
      <c r="V15" s="658"/>
      <c r="W15" s="658"/>
      <c r="X15" s="658"/>
      <c r="Y15" s="659"/>
      <c r="Z15" s="695">
        <v>0.1</v>
      </c>
      <c r="AA15" s="695"/>
      <c r="AB15" s="695"/>
      <c r="AC15" s="695"/>
      <c r="AD15" s="696">
        <v>36686</v>
      </c>
      <c r="AE15" s="696"/>
      <c r="AF15" s="696"/>
      <c r="AG15" s="696"/>
      <c r="AH15" s="696"/>
      <c r="AI15" s="696"/>
      <c r="AJ15" s="696"/>
      <c r="AK15" s="696"/>
      <c r="AL15" s="660">
        <v>0.2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155934</v>
      </c>
      <c r="BH15" s="658"/>
      <c r="BI15" s="658"/>
      <c r="BJ15" s="658"/>
      <c r="BK15" s="658"/>
      <c r="BL15" s="658"/>
      <c r="BM15" s="658"/>
      <c r="BN15" s="659"/>
      <c r="BO15" s="695">
        <v>3.3</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3590150</v>
      </c>
      <c r="CS15" s="658"/>
      <c r="CT15" s="658"/>
      <c r="CU15" s="658"/>
      <c r="CV15" s="658"/>
      <c r="CW15" s="658"/>
      <c r="CX15" s="658"/>
      <c r="CY15" s="659"/>
      <c r="CZ15" s="695">
        <v>12.3</v>
      </c>
      <c r="DA15" s="695"/>
      <c r="DB15" s="695"/>
      <c r="DC15" s="695"/>
      <c r="DD15" s="663">
        <v>264012</v>
      </c>
      <c r="DE15" s="658"/>
      <c r="DF15" s="658"/>
      <c r="DG15" s="658"/>
      <c r="DH15" s="658"/>
      <c r="DI15" s="658"/>
      <c r="DJ15" s="658"/>
      <c r="DK15" s="658"/>
      <c r="DL15" s="658"/>
      <c r="DM15" s="658"/>
      <c r="DN15" s="658"/>
      <c r="DO15" s="658"/>
      <c r="DP15" s="659"/>
      <c r="DQ15" s="663">
        <v>2999514</v>
      </c>
      <c r="DR15" s="658"/>
      <c r="DS15" s="658"/>
      <c r="DT15" s="658"/>
      <c r="DU15" s="658"/>
      <c r="DV15" s="658"/>
      <c r="DW15" s="658"/>
      <c r="DX15" s="658"/>
      <c r="DY15" s="658"/>
      <c r="DZ15" s="658"/>
      <c r="EA15" s="658"/>
      <c r="EB15" s="658"/>
      <c r="EC15" s="694"/>
    </row>
    <row r="16" spans="2:143" ht="11.25" customHeight="1" x14ac:dyDescent="0.15">
      <c r="B16" s="654" t="s">
        <v>250</v>
      </c>
      <c r="C16" s="655"/>
      <c r="D16" s="655"/>
      <c r="E16" s="655"/>
      <c r="F16" s="655"/>
      <c r="G16" s="655"/>
      <c r="H16" s="655"/>
      <c r="I16" s="655"/>
      <c r="J16" s="655"/>
      <c r="K16" s="655"/>
      <c r="L16" s="655"/>
      <c r="M16" s="655"/>
      <c r="N16" s="655"/>
      <c r="O16" s="655"/>
      <c r="P16" s="655"/>
      <c r="Q16" s="656"/>
      <c r="R16" s="657">
        <v>69721</v>
      </c>
      <c r="S16" s="658"/>
      <c r="T16" s="658"/>
      <c r="U16" s="658"/>
      <c r="V16" s="658"/>
      <c r="W16" s="658"/>
      <c r="X16" s="658"/>
      <c r="Y16" s="659"/>
      <c r="Z16" s="695">
        <v>0.2</v>
      </c>
      <c r="AA16" s="695"/>
      <c r="AB16" s="695"/>
      <c r="AC16" s="695"/>
      <c r="AD16" s="696">
        <v>69721</v>
      </c>
      <c r="AE16" s="696"/>
      <c r="AF16" s="696"/>
      <c r="AG16" s="696"/>
      <c r="AH16" s="696"/>
      <c r="AI16" s="696"/>
      <c r="AJ16" s="696"/>
      <c r="AK16" s="696"/>
      <c r="AL16" s="660">
        <v>0.4</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v>2733</v>
      </c>
      <c r="BH16" s="658"/>
      <c r="BI16" s="658"/>
      <c r="BJ16" s="658"/>
      <c r="BK16" s="658"/>
      <c r="BL16" s="658"/>
      <c r="BM16" s="658"/>
      <c r="BN16" s="659"/>
      <c r="BO16" s="695">
        <v>0.1</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v>234044</v>
      </c>
      <c r="CS16" s="658"/>
      <c r="CT16" s="658"/>
      <c r="CU16" s="658"/>
      <c r="CV16" s="658"/>
      <c r="CW16" s="658"/>
      <c r="CX16" s="658"/>
      <c r="CY16" s="659"/>
      <c r="CZ16" s="695">
        <v>0.8</v>
      </c>
      <c r="DA16" s="695"/>
      <c r="DB16" s="695"/>
      <c r="DC16" s="695"/>
      <c r="DD16" s="663" t="s">
        <v>122</v>
      </c>
      <c r="DE16" s="658"/>
      <c r="DF16" s="658"/>
      <c r="DG16" s="658"/>
      <c r="DH16" s="658"/>
      <c r="DI16" s="658"/>
      <c r="DJ16" s="658"/>
      <c r="DK16" s="658"/>
      <c r="DL16" s="658"/>
      <c r="DM16" s="658"/>
      <c r="DN16" s="658"/>
      <c r="DO16" s="658"/>
      <c r="DP16" s="659"/>
      <c r="DQ16" s="663">
        <v>12185</v>
      </c>
      <c r="DR16" s="658"/>
      <c r="DS16" s="658"/>
      <c r="DT16" s="658"/>
      <c r="DU16" s="658"/>
      <c r="DV16" s="658"/>
      <c r="DW16" s="658"/>
      <c r="DX16" s="658"/>
      <c r="DY16" s="658"/>
      <c r="DZ16" s="658"/>
      <c r="EA16" s="658"/>
      <c r="EB16" s="658"/>
      <c r="EC16" s="694"/>
    </row>
    <row r="17" spans="2:133" ht="11.25" customHeight="1" x14ac:dyDescent="0.15">
      <c r="B17" s="654" t="s">
        <v>253</v>
      </c>
      <c r="C17" s="655"/>
      <c r="D17" s="655"/>
      <c r="E17" s="655"/>
      <c r="F17" s="655"/>
      <c r="G17" s="655"/>
      <c r="H17" s="655"/>
      <c r="I17" s="655"/>
      <c r="J17" s="655"/>
      <c r="K17" s="655"/>
      <c r="L17" s="655"/>
      <c r="M17" s="655"/>
      <c r="N17" s="655"/>
      <c r="O17" s="655"/>
      <c r="P17" s="655"/>
      <c r="Q17" s="656"/>
      <c r="R17" s="657">
        <v>121280</v>
      </c>
      <c r="S17" s="658"/>
      <c r="T17" s="658"/>
      <c r="U17" s="658"/>
      <c r="V17" s="658"/>
      <c r="W17" s="658"/>
      <c r="X17" s="658"/>
      <c r="Y17" s="659"/>
      <c r="Z17" s="695">
        <v>0.4</v>
      </c>
      <c r="AA17" s="695"/>
      <c r="AB17" s="695"/>
      <c r="AC17" s="695"/>
      <c r="AD17" s="696">
        <v>121280</v>
      </c>
      <c r="AE17" s="696"/>
      <c r="AF17" s="696"/>
      <c r="AG17" s="696"/>
      <c r="AH17" s="696"/>
      <c r="AI17" s="696"/>
      <c r="AJ17" s="696"/>
      <c r="AK17" s="696"/>
      <c r="AL17" s="660">
        <v>0.7</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3796487</v>
      </c>
      <c r="CS17" s="658"/>
      <c r="CT17" s="658"/>
      <c r="CU17" s="658"/>
      <c r="CV17" s="658"/>
      <c r="CW17" s="658"/>
      <c r="CX17" s="658"/>
      <c r="CY17" s="659"/>
      <c r="CZ17" s="695">
        <v>13</v>
      </c>
      <c r="DA17" s="695"/>
      <c r="DB17" s="695"/>
      <c r="DC17" s="695"/>
      <c r="DD17" s="663" t="s">
        <v>122</v>
      </c>
      <c r="DE17" s="658"/>
      <c r="DF17" s="658"/>
      <c r="DG17" s="658"/>
      <c r="DH17" s="658"/>
      <c r="DI17" s="658"/>
      <c r="DJ17" s="658"/>
      <c r="DK17" s="658"/>
      <c r="DL17" s="658"/>
      <c r="DM17" s="658"/>
      <c r="DN17" s="658"/>
      <c r="DO17" s="658"/>
      <c r="DP17" s="659"/>
      <c r="DQ17" s="663">
        <v>3739129</v>
      </c>
      <c r="DR17" s="658"/>
      <c r="DS17" s="658"/>
      <c r="DT17" s="658"/>
      <c r="DU17" s="658"/>
      <c r="DV17" s="658"/>
      <c r="DW17" s="658"/>
      <c r="DX17" s="658"/>
      <c r="DY17" s="658"/>
      <c r="DZ17" s="658"/>
      <c r="EA17" s="658"/>
      <c r="EB17" s="658"/>
      <c r="EC17" s="694"/>
    </row>
    <row r="18" spans="2:133" ht="11.25" customHeight="1" x14ac:dyDescent="0.15">
      <c r="B18" s="654" t="s">
        <v>256</v>
      </c>
      <c r="C18" s="655"/>
      <c r="D18" s="655"/>
      <c r="E18" s="655"/>
      <c r="F18" s="655"/>
      <c r="G18" s="655"/>
      <c r="H18" s="655"/>
      <c r="I18" s="655"/>
      <c r="J18" s="655"/>
      <c r="K18" s="655"/>
      <c r="L18" s="655"/>
      <c r="M18" s="655"/>
      <c r="N18" s="655"/>
      <c r="O18" s="655"/>
      <c r="P18" s="655"/>
      <c r="Q18" s="656"/>
      <c r="R18" s="657">
        <v>12477</v>
      </c>
      <c r="S18" s="658"/>
      <c r="T18" s="658"/>
      <c r="U18" s="658"/>
      <c r="V18" s="658"/>
      <c r="W18" s="658"/>
      <c r="X18" s="658"/>
      <c r="Y18" s="659"/>
      <c r="Z18" s="695">
        <v>0</v>
      </c>
      <c r="AA18" s="695"/>
      <c r="AB18" s="695"/>
      <c r="AC18" s="695"/>
      <c r="AD18" s="696">
        <v>12477</v>
      </c>
      <c r="AE18" s="696"/>
      <c r="AF18" s="696"/>
      <c r="AG18" s="696"/>
      <c r="AH18" s="696"/>
      <c r="AI18" s="696"/>
      <c r="AJ18" s="696"/>
      <c r="AK18" s="696"/>
      <c r="AL18" s="660">
        <v>0.1</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259</v>
      </c>
      <c r="C19" s="655"/>
      <c r="D19" s="655"/>
      <c r="E19" s="655"/>
      <c r="F19" s="655"/>
      <c r="G19" s="655"/>
      <c r="H19" s="655"/>
      <c r="I19" s="655"/>
      <c r="J19" s="655"/>
      <c r="K19" s="655"/>
      <c r="L19" s="655"/>
      <c r="M19" s="655"/>
      <c r="N19" s="655"/>
      <c r="O19" s="655"/>
      <c r="P19" s="655"/>
      <c r="Q19" s="656"/>
      <c r="R19" s="657">
        <v>106403</v>
      </c>
      <c r="S19" s="658"/>
      <c r="T19" s="658"/>
      <c r="U19" s="658"/>
      <c r="V19" s="658"/>
      <c r="W19" s="658"/>
      <c r="X19" s="658"/>
      <c r="Y19" s="659"/>
      <c r="Z19" s="695">
        <v>0.3</v>
      </c>
      <c r="AA19" s="695"/>
      <c r="AB19" s="695"/>
      <c r="AC19" s="695"/>
      <c r="AD19" s="696">
        <v>106403</v>
      </c>
      <c r="AE19" s="696"/>
      <c r="AF19" s="696"/>
      <c r="AG19" s="696"/>
      <c r="AH19" s="696"/>
      <c r="AI19" s="696"/>
      <c r="AJ19" s="696"/>
      <c r="AK19" s="696"/>
      <c r="AL19" s="660">
        <v>0.6</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98228</v>
      </c>
      <c r="BH19" s="658"/>
      <c r="BI19" s="658"/>
      <c r="BJ19" s="658"/>
      <c r="BK19" s="658"/>
      <c r="BL19" s="658"/>
      <c r="BM19" s="658"/>
      <c r="BN19" s="659"/>
      <c r="BO19" s="695">
        <v>2.1</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262</v>
      </c>
      <c r="C20" s="725"/>
      <c r="D20" s="725"/>
      <c r="E20" s="725"/>
      <c r="F20" s="725"/>
      <c r="G20" s="725"/>
      <c r="H20" s="725"/>
      <c r="I20" s="725"/>
      <c r="J20" s="725"/>
      <c r="K20" s="725"/>
      <c r="L20" s="725"/>
      <c r="M20" s="725"/>
      <c r="N20" s="725"/>
      <c r="O20" s="725"/>
      <c r="P20" s="725"/>
      <c r="Q20" s="726"/>
      <c r="R20" s="657">
        <v>2400</v>
      </c>
      <c r="S20" s="658"/>
      <c r="T20" s="658"/>
      <c r="U20" s="658"/>
      <c r="V20" s="658"/>
      <c r="W20" s="658"/>
      <c r="X20" s="658"/>
      <c r="Y20" s="659"/>
      <c r="Z20" s="695">
        <v>0</v>
      </c>
      <c r="AA20" s="695"/>
      <c r="AB20" s="695"/>
      <c r="AC20" s="695"/>
      <c r="AD20" s="696">
        <v>2400</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98228</v>
      </c>
      <c r="BH20" s="658"/>
      <c r="BI20" s="658"/>
      <c r="BJ20" s="658"/>
      <c r="BK20" s="658"/>
      <c r="BL20" s="658"/>
      <c r="BM20" s="658"/>
      <c r="BN20" s="659"/>
      <c r="BO20" s="695">
        <v>2.1</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29296393</v>
      </c>
      <c r="CS20" s="658"/>
      <c r="CT20" s="658"/>
      <c r="CU20" s="658"/>
      <c r="CV20" s="658"/>
      <c r="CW20" s="658"/>
      <c r="CX20" s="658"/>
      <c r="CY20" s="659"/>
      <c r="CZ20" s="695">
        <v>100</v>
      </c>
      <c r="DA20" s="695"/>
      <c r="DB20" s="695"/>
      <c r="DC20" s="695"/>
      <c r="DD20" s="663">
        <v>3745558</v>
      </c>
      <c r="DE20" s="658"/>
      <c r="DF20" s="658"/>
      <c r="DG20" s="658"/>
      <c r="DH20" s="658"/>
      <c r="DI20" s="658"/>
      <c r="DJ20" s="658"/>
      <c r="DK20" s="658"/>
      <c r="DL20" s="658"/>
      <c r="DM20" s="658"/>
      <c r="DN20" s="658"/>
      <c r="DO20" s="658"/>
      <c r="DP20" s="659"/>
      <c r="DQ20" s="663">
        <v>20327771</v>
      </c>
      <c r="DR20" s="658"/>
      <c r="DS20" s="658"/>
      <c r="DT20" s="658"/>
      <c r="DU20" s="658"/>
      <c r="DV20" s="658"/>
      <c r="DW20" s="658"/>
      <c r="DX20" s="658"/>
      <c r="DY20" s="658"/>
      <c r="DZ20" s="658"/>
      <c r="EA20" s="658"/>
      <c r="EB20" s="658"/>
      <c r="EC20" s="694"/>
    </row>
    <row r="21" spans="2:133" ht="11.25" customHeight="1" x14ac:dyDescent="0.15">
      <c r="B21" s="654" t="s">
        <v>265</v>
      </c>
      <c r="C21" s="655"/>
      <c r="D21" s="655"/>
      <c r="E21" s="655"/>
      <c r="F21" s="655"/>
      <c r="G21" s="655"/>
      <c r="H21" s="655"/>
      <c r="I21" s="655"/>
      <c r="J21" s="655"/>
      <c r="K21" s="655"/>
      <c r="L21" s="655"/>
      <c r="M21" s="655"/>
      <c r="N21" s="655"/>
      <c r="O21" s="655"/>
      <c r="P21" s="655"/>
      <c r="Q21" s="656"/>
      <c r="R21" s="657">
        <v>12696205</v>
      </c>
      <c r="S21" s="658"/>
      <c r="T21" s="658"/>
      <c r="U21" s="658"/>
      <c r="V21" s="658"/>
      <c r="W21" s="658"/>
      <c r="X21" s="658"/>
      <c r="Y21" s="659"/>
      <c r="Z21" s="695">
        <v>40.9</v>
      </c>
      <c r="AA21" s="695"/>
      <c r="AB21" s="695"/>
      <c r="AC21" s="695"/>
      <c r="AD21" s="696">
        <v>11274140</v>
      </c>
      <c r="AE21" s="696"/>
      <c r="AF21" s="696"/>
      <c r="AG21" s="696"/>
      <c r="AH21" s="696"/>
      <c r="AI21" s="696"/>
      <c r="AJ21" s="696"/>
      <c r="AK21" s="696"/>
      <c r="AL21" s="660">
        <v>64.5</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v>8485</v>
      </c>
      <c r="BH21" s="658"/>
      <c r="BI21" s="658"/>
      <c r="BJ21" s="658"/>
      <c r="BK21" s="658"/>
      <c r="BL21" s="658"/>
      <c r="BM21" s="658"/>
      <c r="BN21" s="659"/>
      <c r="BO21" s="695">
        <v>0.2</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267</v>
      </c>
      <c r="C22" s="655"/>
      <c r="D22" s="655"/>
      <c r="E22" s="655"/>
      <c r="F22" s="655"/>
      <c r="G22" s="655"/>
      <c r="H22" s="655"/>
      <c r="I22" s="655"/>
      <c r="J22" s="655"/>
      <c r="K22" s="655"/>
      <c r="L22" s="655"/>
      <c r="M22" s="655"/>
      <c r="N22" s="655"/>
      <c r="O22" s="655"/>
      <c r="P22" s="655"/>
      <c r="Q22" s="656"/>
      <c r="R22" s="657">
        <v>11274140</v>
      </c>
      <c r="S22" s="658"/>
      <c r="T22" s="658"/>
      <c r="U22" s="658"/>
      <c r="V22" s="658"/>
      <c r="W22" s="658"/>
      <c r="X22" s="658"/>
      <c r="Y22" s="659"/>
      <c r="Z22" s="695">
        <v>36.4</v>
      </c>
      <c r="AA22" s="695"/>
      <c r="AB22" s="695"/>
      <c r="AC22" s="695"/>
      <c r="AD22" s="696">
        <v>11274140</v>
      </c>
      <c r="AE22" s="696"/>
      <c r="AF22" s="696"/>
      <c r="AG22" s="696"/>
      <c r="AH22" s="696"/>
      <c r="AI22" s="696"/>
      <c r="AJ22" s="696"/>
      <c r="AK22" s="696"/>
      <c r="AL22" s="660">
        <v>64.5</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270</v>
      </c>
      <c r="C23" s="655"/>
      <c r="D23" s="655"/>
      <c r="E23" s="655"/>
      <c r="F23" s="655"/>
      <c r="G23" s="655"/>
      <c r="H23" s="655"/>
      <c r="I23" s="655"/>
      <c r="J23" s="655"/>
      <c r="K23" s="655"/>
      <c r="L23" s="655"/>
      <c r="M23" s="655"/>
      <c r="N23" s="655"/>
      <c r="O23" s="655"/>
      <c r="P23" s="655"/>
      <c r="Q23" s="656"/>
      <c r="R23" s="657">
        <v>1422065</v>
      </c>
      <c r="S23" s="658"/>
      <c r="T23" s="658"/>
      <c r="U23" s="658"/>
      <c r="V23" s="658"/>
      <c r="W23" s="658"/>
      <c r="X23" s="658"/>
      <c r="Y23" s="659"/>
      <c r="Z23" s="695">
        <v>4.5999999999999996</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v>89743</v>
      </c>
      <c r="BH23" s="658"/>
      <c r="BI23" s="658"/>
      <c r="BJ23" s="658"/>
      <c r="BK23" s="658"/>
      <c r="BL23" s="658"/>
      <c r="BM23" s="658"/>
      <c r="BN23" s="659"/>
      <c r="BO23" s="695">
        <v>1.9</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15">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11065988</v>
      </c>
      <c r="CS24" s="713"/>
      <c r="CT24" s="713"/>
      <c r="CU24" s="713"/>
      <c r="CV24" s="713"/>
      <c r="CW24" s="713"/>
      <c r="CX24" s="713"/>
      <c r="CY24" s="738"/>
      <c r="CZ24" s="739">
        <v>37.799999999999997</v>
      </c>
      <c r="DA24" s="721"/>
      <c r="DB24" s="721"/>
      <c r="DC24" s="741"/>
      <c r="DD24" s="737">
        <v>9406802</v>
      </c>
      <c r="DE24" s="713"/>
      <c r="DF24" s="713"/>
      <c r="DG24" s="713"/>
      <c r="DH24" s="713"/>
      <c r="DI24" s="713"/>
      <c r="DJ24" s="713"/>
      <c r="DK24" s="738"/>
      <c r="DL24" s="737">
        <v>8485279</v>
      </c>
      <c r="DM24" s="713"/>
      <c r="DN24" s="713"/>
      <c r="DO24" s="713"/>
      <c r="DP24" s="713"/>
      <c r="DQ24" s="713"/>
      <c r="DR24" s="713"/>
      <c r="DS24" s="713"/>
      <c r="DT24" s="713"/>
      <c r="DU24" s="713"/>
      <c r="DV24" s="738"/>
      <c r="DW24" s="739">
        <v>48.5</v>
      </c>
      <c r="DX24" s="721"/>
      <c r="DY24" s="721"/>
      <c r="DZ24" s="721"/>
      <c r="EA24" s="721"/>
      <c r="EB24" s="721"/>
      <c r="EC24" s="740"/>
    </row>
    <row r="25" spans="2:133" ht="11.25" customHeight="1" x14ac:dyDescent="0.15">
      <c r="B25" s="654" t="s">
        <v>280</v>
      </c>
      <c r="C25" s="655"/>
      <c r="D25" s="655"/>
      <c r="E25" s="655"/>
      <c r="F25" s="655"/>
      <c r="G25" s="655"/>
      <c r="H25" s="655"/>
      <c r="I25" s="655"/>
      <c r="J25" s="655"/>
      <c r="K25" s="655"/>
      <c r="L25" s="655"/>
      <c r="M25" s="655"/>
      <c r="N25" s="655"/>
      <c r="O25" s="655"/>
      <c r="P25" s="655"/>
      <c r="Q25" s="656"/>
      <c r="R25" s="657">
        <v>18917398</v>
      </c>
      <c r="S25" s="658"/>
      <c r="T25" s="658"/>
      <c r="U25" s="658"/>
      <c r="V25" s="658"/>
      <c r="W25" s="658"/>
      <c r="X25" s="658"/>
      <c r="Y25" s="659"/>
      <c r="Z25" s="695">
        <v>61</v>
      </c>
      <c r="AA25" s="695"/>
      <c r="AB25" s="695"/>
      <c r="AC25" s="695"/>
      <c r="AD25" s="696">
        <v>17405590</v>
      </c>
      <c r="AE25" s="696"/>
      <c r="AF25" s="696"/>
      <c r="AG25" s="696"/>
      <c r="AH25" s="696"/>
      <c r="AI25" s="696"/>
      <c r="AJ25" s="696"/>
      <c r="AK25" s="696"/>
      <c r="AL25" s="660">
        <v>99.6</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4962285</v>
      </c>
      <c r="CS25" s="670"/>
      <c r="CT25" s="670"/>
      <c r="CU25" s="670"/>
      <c r="CV25" s="670"/>
      <c r="CW25" s="670"/>
      <c r="CX25" s="670"/>
      <c r="CY25" s="671"/>
      <c r="CZ25" s="660">
        <v>16.899999999999999</v>
      </c>
      <c r="DA25" s="672"/>
      <c r="DB25" s="672"/>
      <c r="DC25" s="673"/>
      <c r="DD25" s="663">
        <v>4778325</v>
      </c>
      <c r="DE25" s="670"/>
      <c r="DF25" s="670"/>
      <c r="DG25" s="670"/>
      <c r="DH25" s="670"/>
      <c r="DI25" s="670"/>
      <c r="DJ25" s="670"/>
      <c r="DK25" s="671"/>
      <c r="DL25" s="663">
        <v>4678729</v>
      </c>
      <c r="DM25" s="670"/>
      <c r="DN25" s="670"/>
      <c r="DO25" s="670"/>
      <c r="DP25" s="670"/>
      <c r="DQ25" s="670"/>
      <c r="DR25" s="670"/>
      <c r="DS25" s="670"/>
      <c r="DT25" s="670"/>
      <c r="DU25" s="670"/>
      <c r="DV25" s="671"/>
      <c r="DW25" s="660">
        <v>26.7</v>
      </c>
      <c r="DX25" s="672"/>
      <c r="DY25" s="672"/>
      <c r="DZ25" s="672"/>
      <c r="EA25" s="672"/>
      <c r="EB25" s="672"/>
      <c r="EC25" s="684"/>
    </row>
    <row r="26" spans="2:133" ht="11.25" customHeight="1" x14ac:dyDescent="0.15">
      <c r="B26" s="654" t="s">
        <v>283</v>
      </c>
      <c r="C26" s="655"/>
      <c r="D26" s="655"/>
      <c r="E26" s="655"/>
      <c r="F26" s="655"/>
      <c r="G26" s="655"/>
      <c r="H26" s="655"/>
      <c r="I26" s="655"/>
      <c r="J26" s="655"/>
      <c r="K26" s="655"/>
      <c r="L26" s="655"/>
      <c r="M26" s="655"/>
      <c r="N26" s="655"/>
      <c r="O26" s="655"/>
      <c r="P26" s="655"/>
      <c r="Q26" s="656"/>
      <c r="R26" s="657">
        <v>3769</v>
      </c>
      <c r="S26" s="658"/>
      <c r="T26" s="658"/>
      <c r="U26" s="658"/>
      <c r="V26" s="658"/>
      <c r="W26" s="658"/>
      <c r="X26" s="658"/>
      <c r="Y26" s="659"/>
      <c r="Z26" s="695">
        <v>0</v>
      </c>
      <c r="AA26" s="695"/>
      <c r="AB26" s="695"/>
      <c r="AC26" s="695"/>
      <c r="AD26" s="696">
        <v>3769</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2904766</v>
      </c>
      <c r="CS26" s="658"/>
      <c r="CT26" s="658"/>
      <c r="CU26" s="658"/>
      <c r="CV26" s="658"/>
      <c r="CW26" s="658"/>
      <c r="CX26" s="658"/>
      <c r="CY26" s="659"/>
      <c r="CZ26" s="660">
        <v>9.9</v>
      </c>
      <c r="DA26" s="672"/>
      <c r="DB26" s="672"/>
      <c r="DC26" s="673"/>
      <c r="DD26" s="663">
        <v>2810032</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286</v>
      </c>
      <c r="C27" s="655"/>
      <c r="D27" s="655"/>
      <c r="E27" s="655"/>
      <c r="F27" s="655"/>
      <c r="G27" s="655"/>
      <c r="H27" s="655"/>
      <c r="I27" s="655"/>
      <c r="J27" s="655"/>
      <c r="K27" s="655"/>
      <c r="L27" s="655"/>
      <c r="M27" s="655"/>
      <c r="N27" s="655"/>
      <c r="O27" s="655"/>
      <c r="P27" s="655"/>
      <c r="Q27" s="656"/>
      <c r="R27" s="657">
        <v>153064</v>
      </c>
      <c r="S27" s="658"/>
      <c r="T27" s="658"/>
      <c r="U27" s="658"/>
      <c r="V27" s="658"/>
      <c r="W27" s="658"/>
      <c r="X27" s="658"/>
      <c r="Y27" s="659"/>
      <c r="Z27" s="695">
        <v>0.5</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4721082</v>
      </c>
      <c r="BH27" s="658"/>
      <c r="BI27" s="658"/>
      <c r="BJ27" s="658"/>
      <c r="BK27" s="658"/>
      <c r="BL27" s="658"/>
      <c r="BM27" s="658"/>
      <c r="BN27" s="659"/>
      <c r="BO27" s="695">
        <v>100</v>
      </c>
      <c r="BP27" s="695"/>
      <c r="BQ27" s="695"/>
      <c r="BR27" s="695"/>
      <c r="BS27" s="696">
        <v>339264</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2307216</v>
      </c>
      <c r="CS27" s="670"/>
      <c r="CT27" s="670"/>
      <c r="CU27" s="670"/>
      <c r="CV27" s="670"/>
      <c r="CW27" s="670"/>
      <c r="CX27" s="670"/>
      <c r="CY27" s="671"/>
      <c r="CZ27" s="660">
        <v>7.9</v>
      </c>
      <c r="DA27" s="672"/>
      <c r="DB27" s="672"/>
      <c r="DC27" s="673"/>
      <c r="DD27" s="663">
        <v>889348</v>
      </c>
      <c r="DE27" s="670"/>
      <c r="DF27" s="670"/>
      <c r="DG27" s="670"/>
      <c r="DH27" s="670"/>
      <c r="DI27" s="670"/>
      <c r="DJ27" s="670"/>
      <c r="DK27" s="671"/>
      <c r="DL27" s="663">
        <v>623118</v>
      </c>
      <c r="DM27" s="670"/>
      <c r="DN27" s="670"/>
      <c r="DO27" s="670"/>
      <c r="DP27" s="670"/>
      <c r="DQ27" s="670"/>
      <c r="DR27" s="670"/>
      <c r="DS27" s="670"/>
      <c r="DT27" s="670"/>
      <c r="DU27" s="670"/>
      <c r="DV27" s="671"/>
      <c r="DW27" s="660">
        <v>3.6</v>
      </c>
      <c r="DX27" s="672"/>
      <c r="DY27" s="672"/>
      <c r="DZ27" s="672"/>
      <c r="EA27" s="672"/>
      <c r="EB27" s="672"/>
      <c r="EC27" s="684"/>
    </row>
    <row r="28" spans="2:133" ht="11.25" customHeight="1" x14ac:dyDescent="0.15">
      <c r="B28" s="654" t="s">
        <v>289</v>
      </c>
      <c r="C28" s="655"/>
      <c r="D28" s="655"/>
      <c r="E28" s="655"/>
      <c r="F28" s="655"/>
      <c r="G28" s="655"/>
      <c r="H28" s="655"/>
      <c r="I28" s="655"/>
      <c r="J28" s="655"/>
      <c r="K28" s="655"/>
      <c r="L28" s="655"/>
      <c r="M28" s="655"/>
      <c r="N28" s="655"/>
      <c r="O28" s="655"/>
      <c r="P28" s="655"/>
      <c r="Q28" s="656"/>
      <c r="R28" s="657">
        <v>132127</v>
      </c>
      <c r="S28" s="658"/>
      <c r="T28" s="658"/>
      <c r="U28" s="658"/>
      <c r="V28" s="658"/>
      <c r="W28" s="658"/>
      <c r="X28" s="658"/>
      <c r="Y28" s="659"/>
      <c r="Z28" s="695">
        <v>0.4</v>
      </c>
      <c r="AA28" s="695"/>
      <c r="AB28" s="695"/>
      <c r="AC28" s="695"/>
      <c r="AD28" s="696">
        <v>16062</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3796487</v>
      </c>
      <c r="CS28" s="658"/>
      <c r="CT28" s="658"/>
      <c r="CU28" s="658"/>
      <c r="CV28" s="658"/>
      <c r="CW28" s="658"/>
      <c r="CX28" s="658"/>
      <c r="CY28" s="659"/>
      <c r="CZ28" s="660">
        <v>13</v>
      </c>
      <c r="DA28" s="672"/>
      <c r="DB28" s="672"/>
      <c r="DC28" s="673"/>
      <c r="DD28" s="663">
        <v>3739129</v>
      </c>
      <c r="DE28" s="658"/>
      <c r="DF28" s="658"/>
      <c r="DG28" s="658"/>
      <c r="DH28" s="658"/>
      <c r="DI28" s="658"/>
      <c r="DJ28" s="658"/>
      <c r="DK28" s="659"/>
      <c r="DL28" s="663">
        <v>3183432</v>
      </c>
      <c r="DM28" s="658"/>
      <c r="DN28" s="658"/>
      <c r="DO28" s="658"/>
      <c r="DP28" s="658"/>
      <c r="DQ28" s="658"/>
      <c r="DR28" s="658"/>
      <c r="DS28" s="658"/>
      <c r="DT28" s="658"/>
      <c r="DU28" s="658"/>
      <c r="DV28" s="659"/>
      <c r="DW28" s="660">
        <v>18.2</v>
      </c>
      <c r="DX28" s="672"/>
      <c r="DY28" s="672"/>
      <c r="DZ28" s="672"/>
      <c r="EA28" s="672"/>
      <c r="EB28" s="672"/>
      <c r="EC28" s="684"/>
    </row>
    <row r="29" spans="2:133" ht="11.25" customHeight="1" x14ac:dyDescent="0.15">
      <c r="B29" s="654" t="s">
        <v>291</v>
      </c>
      <c r="C29" s="655"/>
      <c r="D29" s="655"/>
      <c r="E29" s="655"/>
      <c r="F29" s="655"/>
      <c r="G29" s="655"/>
      <c r="H29" s="655"/>
      <c r="I29" s="655"/>
      <c r="J29" s="655"/>
      <c r="K29" s="655"/>
      <c r="L29" s="655"/>
      <c r="M29" s="655"/>
      <c r="N29" s="655"/>
      <c r="O29" s="655"/>
      <c r="P29" s="655"/>
      <c r="Q29" s="656"/>
      <c r="R29" s="657">
        <v>86351</v>
      </c>
      <c r="S29" s="658"/>
      <c r="T29" s="658"/>
      <c r="U29" s="658"/>
      <c r="V29" s="658"/>
      <c r="W29" s="658"/>
      <c r="X29" s="658"/>
      <c r="Y29" s="659"/>
      <c r="Z29" s="695">
        <v>0.3</v>
      </c>
      <c r="AA29" s="695"/>
      <c r="AB29" s="695"/>
      <c r="AC29" s="695"/>
      <c r="AD29" s="696">
        <v>1</v>
      </c>
      <c r="AE29" s="696"/>
      <c r="AF29" s="696"/>
      <c r="AG29" s="696"/>
      <c r="AH29" s="696"/>
      <c r="AI29" s="696"/>
      <c r="AJ29" s="696"/>
      <c r="AK29" s="696"/>
      <c r="AL29" s="660">
        <v>0</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3795873</v>
      </c>
      <c r="CS29" s="670"/>
      <c r="CT29" s="670"/>
      <c r="CU29" s="670"/>
      <c r="CV29" s="670"/>
      <c r="CW29" s="670"/>
      <c r="CX29" s="670"/>
      <c r="CY29" s="671"/>
      <c r="CZ29" s="660">
        <v>13</v>
      </c>
      <c r="DA29" s="672"/>
      <c r="DB29" s="672"/>
      <c r="DC29" s="673"/>
      <c r="DD29" s="663">
        <v>3738515</v>
      </c>
      <c r="DE29" s="670"/>
      <c r="DF29" s="670"/>
      <c r="DG29" s="670"/>
      <c r="DH29" s="670"/>
      <c r="DI29" s="670"/>
      <c r="DJ29" s="670"/>
      <c r="DK29" s="671"/>
      <c r="DL29" s="663">
        <v>3182818</v>
      </c>
      <c r="DM29" s="670"/>
      <c r="DN29" s="670"/>
      <c r="DO29" s="670"/>
      <c r="DP29" s="670"/>
      <c r="DQ29" s="670"/>
      <c r="DR29" s="670"/>
      <c r="DS29" s="670"/>
      <c r="DT29" s="670"/>
      <c r="DU29" s="670"/>
      <c r="DV29" s="671"/>
      <c r="DW29" s="660">
        <v>18.2</v>
      </c>
      <c r="DX29" s="672"/>
      <c r="DY29" s="672"/>
      <c r="DZ29" s="672"/>
      <c r="EA29" s="672"/>
      <c r="EB29" s="672"/>
      <c r="EC29" s="684"/>
    </row>
    <row r="30" spans="2:133" ht="11.25" customHeight="1" x14ac:dyDescent="0.15">
      <c r="B30" s="654" t="s">
        <v>293</v>
      </c>
      <c r="C30" s="655"/>
      <c r="D30" s="655"/>
      <c r="E30" s="655"/>
      <c r="F30" s="655"/>
      <c r="G30" s="655"/>
      <c r="H30" s="655"/>
      <c r="I30" s="655"/>
      <c r="J30" s="655"/>
      <c r="K30" s="655"/>
      <c r="L30" s="655"/>
      <c r="M30" s="655"/>
      <c r="N30" s="655"/>
      <c r="O30" s="655"/>
      <c r="P30" s="655"/>
      <c r="Q30" s="656"/>
      <c r="R30" s="657">
        <v>2214971</v>
      </c>
      <c r="S30" s="658"/>
      <c r="T30" s="658"/>
      <c r="U30" s="658"/>
      <c r="V30" s="658"/>
      <c r="W30" s="658"/>
      <c r="X30" s="658"/>
      <c r="Y30" s="659"/>
      <c r="Z30" s="695">
        <v>7.1</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32"/>
      <c r="BI30" s="732"/>
      <c r="BJ30" s="732"/>
      <c r="BK30" s="732"/>
      <c r="BL30" s="732"/>
      <c r="BM30" s="732"/>
      <c r="BN30" s="732"/>
      <c r="BO30" s="732"/>
      <c r="BP30" s="732"/>
      <c r="BQ30" s="733"/>
      <c r="BR30" s="709" t="s">
        <v>295</v>
      </c>
      <c r="BS30" s="732"/>
      <c r="BT30" s="732"/>
      <c r="BU30" s="732"/>
      <c r="BV30" s="732"/>
      <c r="BW30" s="732"/>
      <c r="BX30" s="732"/>
      <c r="BY30" s="732"/>
      <c r="BZ30" s="732"/>
      <c r="CA30" s="732"/>
      <c r="CB30" s="733"/>
      <c r="CD30" s="678"/>
      <c r="CE30" s="679"/>
      <c r="CF30" s="654" t="s">
        <v>296</v>
      </c>
      <c r="CG30" s="655"/>
      <c r="CH30" s="655"/>
      <c r="CI30" s="655"/>
      <c r="CJ30" s="655"/>
      <c r="CK30" s="655"/>
      <c r="CL30" s="655"/>
      <c r="CM30" s="655"/>
      <c r="CN30" s="655"/>
      <c r="CO30" s="655"/>
      <c r="CP30" s="655"/>
      <c r="CQ30" s="656"/>
      <c r="CR30" s="657">
        <v>3692549</v>
      </c>
      <c r="CS30" s="658"/>
      <c r="CT30" s="658"/>
      <c r="CU30" s="658"/>
      <c r="CV30" s="658"/>
      <c r="CW30" s="658"/>
      <c r="CX30" s="658"/>
      <c r="CY30" s="659"/>
      <c r="CZ30" s="660">
        <v>12.6</v>
      </c>
      <c r="DA30" s="672"/>
      <c r="DB30" s="672"/>
      <c r="DC30" s="673"/>
      <c r="DD30" s="663">
        <v>3635191</v>
      </c>
      <c r="DE30" s="658"/>
      <c r="DF30" s="658"/>
      <c r="DG30" s="658"/>
      <c r="DH30" s="658"/>
      <c r="DI30" s="658"/>
      <c r="DJ30" s="658"/>
      <c r="DK30" s="659"/>
      <c r="DL30" s="663">
        <v>3079818</v>
      </c>
      <c r="DM30" s="658"/>
      <c r="DN30" s="658"/>
      <c r="DO30" s="658"/>
      <c r="DP30" s="658"/>
      <c r="DQ30" s="658"/>
      <c r="DR30" s="658"/>
      <c r="DS30" s="658"/>
      <c r="DT30" s="658"/>
      <c r="DU30" s="658"/>
      <c r="DV30" s="659"/>
      <c r="DW30" s="660">
        <v>17.600000000000001</v>
      </c>
      <c r="DX30" s="672"/>
      <c r="DY30" s="672"/>
      <c r="DZ30" s="672"/>
      <c r="EA30" s="672"/>
      <c r="EB30" s="672"/>
      <c r="EC30" s="684"/>
    </row>
    <row r="31" spans="2:133" ht="11.25" customHeight="1" x14ac:dyDescent="0.15">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7" t="s">
        <v>298</v>
      </c>
      <c r="AQ31" s="728"/>
      <c r="AR31" s="728"/>
      <c r="AS31" s="728"/>
      <c r="AT31" s="729" t="s">
        <v>299</v>
      </c>
      <c r="AU31" s="206"/>
      <c r="AV31" s="206"/>
      <c r="AW31" s="206"/>
      <c r="AX31" s="715" t="s">
        <v>177</v>
      </c>
      <c r="AY31" s="716"/>
      <c r="AZ31" s="716"/>
      <c r="BA31" s="716"/>
      <c r="BB31" s="716"/>
      <c r="BC31" s="716"/>
      <c r="BD31" s="716"/>
      <c r="BE31" s="716"/>
      <c r="BF31" s="717"/>
      <c r="BG31" s="719">
        <v>99.3</v>
      </c>
      <c r="BH31" s="720"/>
      <c r="BI31" s="720"/>
      <c r="BJ31" s="720"/>
      <c r="BK31" s="720"/>
      <c r="BL31" s="720"/>
      <c r="BM31" s="721">
        <v>97.1</v>
      </c>
      <c r="BN31" s="720"/>
      <c r="BO31" s="720"/>
      <c r="BP31" s="720"/>
      <c r="BQ31" s="722"/>
      <c r="BR31" s="719">
        <v>99</v>
      </c>
      <c r="BS31" s="720"/>
      <c r="BT31" s="720"/>
      <c r="BU31" s="720"/>
      <c r="BV31" s="720"/>
      <c r="BW31" s="720"/>
      <c r="BX31" s="721">
        <v>96.3</v>
      </c>
      <c r="BY31" s="720"/>
      <c r="BZ31" s="720"/>
      <c r="CA31" s="720"/>
      <c r="CB31" s="722"/>
      <c r="CD31" s="678"/>
      <c r="CE31" s="679"/>
      <c r="CF31" s="654" t="s">
        <v>300</v>
      </c>
      <c r="CG31" s="655"/>
      <c r="CH31" s="655"/>
      <c r="CI31" s="655"/>
      <c r="CJ31" s="655"/>
      <c r="CK31" s="655"/>
      <c r="CL31" s="655"/>
      <c r="CM31" s="655"/>
      <c r="CN31" s="655"/>
      <c r="CO31" s="655"/>
      <c r="CP31" s="655"/>
      <c r="CQ31" s="656"/>
      <c r="CR31" s="657">
        <v>103324</v>
      </c>
      <c r="CS31" s="670"/>
      <c r="CT31" s="670"/>
      <c r="CU31" s="670"/>
      <c r="CV31" s="670"/>
      <c r="CW31" s="670"/>
      <c r="CX31" s="670"/>
      <c r="CY31" s="671"/>
      <c r="CZ31" s="660">
        <v>0.4</v>
      </c>
      <c r="DA31" s="672"/>
      <c r="DB31" s="672"/>
      <c r="DC31" s="673"/>
      <c r="DD31" s="663">
        <v>103324</v>
      </c>
      <c r="DE31" s="670"/>
      <c r="DF31" s="670"/>
      <c r="DG31" s="670"/>
      <c r="DH31" s="670"/>
      <c r="DI31" s="670"/>
      <c r="DJ31" s="670"/>
      <c r="DK31" s="671"/>
      <c r="DL31" s="663">
        <v>103000</v>
      </c>
      <c r="DM31" s="670"/>
      <c r="DN31" s="670"/>
      <c r="DO31" s="670"/>
      <c r="DP31" s="670"/>
      <c r="DQ31" s="670"/>
      <c r="DR31" s="670"/>
      <c r="DS31" s="670"/>
      <c r="DT31" s="670"/>
      <c r="DU31" s="670"/>
      <c r="DV31" s="671"/>
      <c r="DW31" s="660">
        <v>0.6</v>
      </c>
      <c r="DX31" s="672"/>
      <c r="DY31" s="672"/>
      <c r="DZ31" s="672"/>
      <c r="EA31" s="672"/>
      <c r="EB31" s="672"/>
      <c r="EC31" s="684"/>
    </row>
    <row r="32" spans="2:133" ht="11.25" customHeight="1" x14ac:dyDescent="0.15">
      <c r="B32" s="654" t="s">
        <v>301</v>
      </c>
      <c r="C32" s="655"/>
      <c r="D32" s="655"/>
      <c r="E32" s="655"/>
      <c r="F32" s="655"/>
      <c r="G32" s="655"/>
      <c r="H32" s="655"/>
      <c r="I32" s="655"/>
      <c r="J32" s="655"/>
      <c r="K32" s="655"/>
      <c r="L32" s="655"/>
      <c r="M32" s="655"/>
      <c r="N32" s="655"/>
      <c r="O32" s="655"/>
      <c r="P32" s="655"/>
      <c r="Q32" s="656"/>
      <c r="R32" s="657">
        <v>1072117</v>
      </c>
      <c r="S32" s="658"/>
      <c r="T32" s="658"/>
      <c r="U32" s="658"/>
      <c r="V32" s="658"/>
      <c r="W32" s="658"/>
      <c r="X32" s="658"/>
      <c r="Y32" s="659"/>
      <c r="Z32" s="695">
        <v>3.5</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0"/>
      <c r="AU32" s="202" t="s">
        <v>302</v>
      </c>
      <c r="AX32" s="654" t="s">
        <v>303</v>
      </c>
      <c r="AY32" s="655"/>
      <c r="AZ32" s="655"/>
      <c r="BA32" s="655"/>
      <c r="BB32" s="655"/>
      <c r="BC32" s="655"/>
      <c r="BD32" s="655"/>
      <c r="BE32" s="655"/>
      <c r="BF32" s="656"/>
      <c r="BG32" s="723">
        <v>99.6</v>
      </c>
      <c r="BH32" s="670"/>
      <c r="BI32" s="670"/>
      <c r="BJ32" s="670"/>
      <c r="BK32" s="670"/>
      <c r="BL32" s="670"/>
      <c r="BM32" s="661">
        <v>98.2</v>
      </c>
      <c r="BN32" s="670"/>
      <c r="BO32" s="670"/>
      <c r="BP32" s="670"/>
      <c r="BQ32" s="693"/>
      <c r="BR32" s="723">
        <v>99</v>
      </c>
      <c r="BS32" s="670"/>
      <c r="BT32" s="670"/>
      <c r="BU32" s="670"/>
      <c r="BV32" s="670"/>
      <c r="BW32" s="670"/>
      <c r="BX32" s="661">
        <v>96.7</v>
      </c>
      <c r="BY32" s="670"/>
      <c r="BZ32" s="670"/>
      <c r="CA32" s="670"/>
      <c r="CB32" s="693"/>
      <c r="CD32" s="680"/>
      <c r="CE32" s="681"/>
      <c r="CF32" s="654" t="s">
        <v>304</v>
      </c>
      <c r="CG32" s="655"/>
      <c r="CH32" s="655"/>
      <c r="CI32" s="655"/>
      <c r="CJ32" s="655"/>
      <c r="CK32" s="655"/>
      <c r="CL32" s="655"/>
      <c r="CM32" s="655"/>
      <c r="CN32" s="655"/>
      <c r="CO32" s="655"/>
      <c r="CP32" s="655"/>
      <c r="CQ32" s="656"/>
      <c r="CR32" s="657">
        <v>614</v>
      </c>
      <c r="CS32" s="658"/>
      <c r="CT32" s="658"/>
      <c r="CU32" s="658"/>
      <c r="CV32" s="658"/>
      <c r="CW32" s="658"/>
      <c r="CX32" s="658"/>
      <c r="CY32" s="659"/>
      <c r="CZ32" s="660">
        <v>0</v>
      </c>
      <c r="DA32" s="672"/>
      <c r="DB32" s="672"/>
      <c r="DC32" s="673"/>
      <c r="DD32" s="663">
        <v>614</v>
      </c>
      <c r="DE32" s="658"/>
      <c r="DF32" s="658"/>
      <c r="DG32" s="658"/>
      <c r="DH32" s="658"/>
      <c r="DI32" s="658"/>
      <c r="DJ32" s="658"/>
      <c r="DK32" s="659"/>
      <c r="DL32" s="663">
        <v>614</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305</v>
      </c>
      <c r="C33" s="655"/>
      <c r="D33" s="655"/>
      <c r="E33" s="655"/>
      <c r="F33" s="655"/>
      <c r="G33" s="655"/>
      <c r="H33" s="655"/>
      <c r="I33" s="655"/>
      <c r="J33" s="655"/>
      <c r="K33" s="655"/>
      <c r="L33" s="655"/>
      <c r="M33" s="655"/>
      <c r="N33" s="655"/>
      <c r="O33" s="655"/>
      <c r="P33" s="655"/>
      <c r="Q33" s="656"/>
      <c r="R33" s="657">
        <v>147200</v>
      </c>
      <c r="S33" s="658"/>
      <c r="T33" s="658"/>
      <c r="U33" s="658"/>
      <c r="V33" s="658"/>
      <c r="W33" s="658"/>
      <c r="X33" s="658"/>
      <c r="Y33" s="659"/>
      <c r="Z33" s="695">
        <v>0.5</v>
      </c>
      <c r="AA33" s="695"/>
      <c r="AB33" s="695"/>
      <c r="AC33" s="695"/>
      <c r="AD33" s="696">
        <v>50364</v>
      </c>
      <c r="AE33" s="696"/>
      <c r="AF33" s="696"/>
      <c r="AG33" s="696"/>
      <c r="AH33" s="696"/>
      <c r="AI33" s="696"/>
      <c r="AJ33" s="696"/>
      <c r="AK33" s="696"/>
      <c r="AL33" s="660">
        <v>0.3</v>
      </c>
      <c r="AM33" s="661"/>
      <c r="AN33" s="661"/>
      <c r="AO33" s="697"/>
      <c r="AP33" s="700"/>
      <c r="AQ33" s="701"/>
      <c r="AR33" s="701"/>
      <c r="AS33" s="701"/>
      <c r="AT33" s="731"/>
      <c r="AU33" s="207"/>
      <c r="AV33" s="207"/>
      <c r="AW33" s="207"/>
      <c r="AX33" s="638" t="s">
        <v>306</v>
      </c>
      <c r="AY33" s="639"/>
      <c r="AZ33" s="639"/>
      <c r="BA33" s="639"/>
      <c r="BB33" s="639"/>
      <c r="BC33" s="639"/>
      <c r="BD33" s="639"/>
      <c r="BE33" s="639"/>
      <c r="BF33" s="640"/>
      <c r="BG33" s="718">
        <v>98.8</v>
      </c>
      <c r="BH33" s="642"/>
      <c r="BI33" s="642"/>
      <c r="BJ33" s="642"/>
      <c r="BK33" s="642"/>
      <c r="BL33" s="642"/>
      <c r="BM33" s="688">
        <v>95.3</v>
      </c>
      <c r="BN33" s="642"/>
      <c r="BO33" s="642"/>
      <c r="BP33" s="642"/>
      <c r="BQ33" s="705"/>
      <c r="BR33" s="718">
        <v>98.8</v>
      </c>
      <c r="BS33" s="642"/>
      <c r="BT33" s="642"/>
      <c r="BU33" s="642"/>
      <c r="BV33" s="642"/>
      <c r="BW33" s="642"/>
      <c r="BX33" s="688">
        <v>95.4</v>
      </c>
      <c r="BY33" s="642"/>
      <c r="BZ33" s="642"/>
      <c r="CA33" s="642"/>
      <c r="CB33" s="705"/>
      <c r="CD33" s="654" t="s">
        <v>307</v>
      </c>
      <c r="CE33" s="655"/>
      <c r="CF33" s="655"/>
      <c r="CG33" s="655"/>
      <c r="CH33" s="655"/>
      <c r="CI33" s="655"/>
      <c r="CJ33" s="655"/>
      <c r="CK33" s="655"/>
      <c r="CL33" s="655"/>
      <c r="CM33" s="655"/>
      <c r="CN33" s="655"/>
      <c r="CO33" s="655"/>
      <c r="CP33" s="655"/>
      <c r="CQ33" s="656"/>
      <c r="CR33" s="657">
        <v>14250804</v>
      </c>
      <c r="CS33" s="670"/>
      <c r="CT33" s="670"/>
      <c r="CU33" s="670"/>
      <c r="CV33" s="670"/>
      <c r="CW33" s="670"/>
      <c r="CX33" s="670"/>
      <c r="CY33" s="671"/>
      <c r="CZ33" s="660">
        <v>48.6</v>
      </c>
      <c r="DA33" s="672"/>
      <c r="DB33" s="672"/>
      <c r="DC33" s="673"/>
      <c r="DD33" s="663">
        <v>10619352</v>
      </c>
      <c r="DE33" s="670"/>
      <c r="DF33" s="670"/>
      <c r="DG33" s="670"/>
      <c r="DH33" s="670"/>
      <c r="DI33" s="670"/>
      <c r="DJ33" s="670"/>
      <c r="DK33" s="671"/>
      <c r="DL33" s="663">
        <v>6059661</v>
      </c>
      <c r="DM33" s="670"/>
      <c r="DN33" s="670"/>
      <c r="DO33" s="670"/>
      <c r="DP33" s="670"/>
      <c r="DQ33" s="670"/>
      <c r="DR33" s="670"/>
      <c r="DS33" s="670"/>
      <c r="DT33" s="670"/>
      <c r="DU33" s="670"/>
      <c r="DV33" s="671"/>
      <c r="DW33" s="660">
        <v>34.6</v>
      </c>
      <c r="DX33" s="672"/>
      <c r="DY33" s="672"/>
      <c r="DZ33" s="672"/>
      <c r="EA33" s="672"/>
      <c r="EB33" s="672"/>
      <c r="EC33" s="684"/>
    </row>
    <row r="34" spans="2:133" ht="11.25" customHeight="1" x14ac:dyDescent="0.15">
      <c r="B34" s="654" t="s">
        <v>308</v>
      </c>
      <c r="C34" s="655"/>
      <c r="D34" s="655"/>
      <c r="E34" s="655"/>
      <c r="F34" s="655"/>
      <c r="G34" s="655"/>
      <c r="H34" s="655"/>
      <c r="I34" s="655"/>
      <c r="J34" s="655"/>
      <c r="K34" s="655"/>
      <c r="L34" s="655"/>
      <c r="M34" s="655"/>
      <c r="N34" s="655"/>
      <c r="O34" s="655"/>
      <c r="P34" s="655"/>
      <c r="Q34" s="656"/>
      <c r="R34" s="657">
        <v>1203741</v>
      </c>
      <c r="S34" s="658"/>
      <c r="T34" s="658"/>
      <c r="U34" s="658"/>
      <c r="V34" s="658"/>
      <c r="W34" s="658"/>
      <c r="X34" s="658"/>
      <c r="Y34" s="659"/>
      <c r="Z34" s="695">
        <v>3.9</v>
      </c>
      <c r="AA34" s="695"/>
      <c r="AB34" s="695"/>
      <c r="AC34" s="695"/>
      <c r="AD34" s="696" t="s">
        <v>122</v>
      </c>
      <c r="AE34" s="696"/>
      <c r="AF34" s="696"/>
      <c r="AG34" s="696"/>
      <c r="AH34" s="696"/>
      <c r="AI34" s="696"/>
      <c r="AJ34" s="696"/>
      <c r="AK34" s="696"/>
      <c r="AL34" s="660" t="s">
        <v>122</v>
      </c>
      <c r="AM34" s="661"/>
      <c r="AN34" s="661"/>
      <c r="AO34" s="697"/>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54" t="s">
        <v>309</v>
      </c>
      <c r="CE34" s="655"/>
      <c r="CF34" s="655"/>
      <c r="CG34" s="655"/>
      <c r="CH34" s="655"/>
      <c r="CI34" s="655"/>
      <c r="CJ34" s="655"/>
      <c r="CK34" s="655"/>
      <c r="CL34" s="655"/>
      <c r="CM34" s="655"/>
      <c r="CN34" s="655"/>
      <c r="CO34" s="655"/>
      <c r="CP34" s="655"/>
      <c r="CQ34" s="656"/>
      <c r="CR34" s="657">
        <v>3695177</v>
      </c>
      <c r="CS34" s="658"/>
      <c r="CT34" s="658"/>
      <c r="CU34" s="658"/>
      <c r="CV34" s="658"/>
      <c r="CW34" s="658"/>
      <c r="CX34" s="658"/>
      <c r="CY34" s="659"/>
      <c r="CZ34" s="660">
        <v>12.6</v>
      </c>
      <c r="DA34" s="672"/>
      <c r="DB34" s="672"/>
      <c r="DC34" s="673"/>
      <c r="DD34" s="663">
        <v>2738992</v>
      </c>
      <c r="DE34" s="658"/>
      <c r="DF34" s="658"/>
      <c r="DG34" s="658"/>
      <c r="DH34" s="658"/>
      <c r="DI34" s="658"/>
      <c r="DJ34" s="658"/>
      <c r="DK34" s="659"/>
      <c r="DL34" s="663">
        <v>2403716</v>
      </c>
      <c r="DM34" s="658"/>
      <c r="DN34" s="658"/>
      <c r="DO34" s="658"/>
      <c r="DP34" s="658"/>
      <c r="DQ34" s="658"/>
      <c r="DR34" s="658"/>
      <c r="DS34" s="658"/>
      <c r="DT34" s="658"/>
      <c r="DU34" s="658"/>
      <c r="DV34" s="659"/>
      <c r="DW34" s="660">
        <v>13.7</v>
      </c>
      <c r="DX34" s="672"/>
      <c r="DY34" s="672"/>
      <c r="DZ34" s="672"/>
      <c r="EA34" s="672"/>
      <c r="EB34" s="672"/>
      <c r="EC34" s="684"/>
    </row>
    <row r="35" spans="2:133" ht="11.25" customHeight="1" x14ac:dyDescent="0.15">
      <c r="B35" s="654" t="s">
        <v>310</v>
      </c>
      <c r="C35" s="655"/>
      <c r="D35" s="655"/>
      <c r="E35" s="655"/>
      <c r="F35" s="655"/>
      <c r="G35" s="655"/>
      <c r="H35" s="655"/>
      <c r="I35" s="655"/>
      <c r="J35" s="655"/>
      <c r="K35" s="655"/>
      <c r="L35" s="655"/>
      <c r="M35" s="655"/>
      <c r="N35" s="655"/>
      <c r="O35" s="655"/>
      <c r="P35" s="655"/>
      <c r="Q35" s="656"/>
      <c r="R35" s="657">
        <v>2028348</v>
      </c>
      <c r="S35" s="658"/>
      <c r="T35" s="658"/>
      <c r="U35" s="658"/>
      <c r="V35" s="658"/>
      <c r="W35" s="658"/>
      <c r="X35" s="658"/>
      <c r="Y35" s="659"/>
      <c r="Z35" s="695">
        <v>6.5</v>
      </c>
      <c r="AA35" s="695"/>
      <c r="AB35" s="695"/>
      <c r="AC35" s="695"/>
      <c r="AD35" s="696" t="s">
        <v>122</v>
      </c>
      <c r="AE35" s="696"/>
      <c r="AF35" s="696"/>
      <c r="AG35" s="696"/>
      <c r="AH35" s="696"/>
      <c r="AI35" s="696"/>
      <c r="AJ35" s="696"/>
      <c r="AK35" s="696"/>
      <c r="AL35" s="660" t="s">
        <v>122</v>
      </c>
      <c r="AM35" s="661"/>
      <c r="AN35" s="661"/>
      <c r="AO35" s="697"/>
      <c r="AP35" s="210"/>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648765</v>
      </c>
      <c r="CS35" s="670"/>
      <c r="CT35" s="670"/>
      <c r="CU35" s="670"/>
      <c r="CV35" s="670"/>
      <c r="CW35" s="670"/>
      <c r="CX35" s="670"/>
      <c r="CY35" s="671"/>
      <c r="CZ35" s="660">
        <v>2.2000000000000002</v>
      </c>
      <c r="DA35" s="672"/>
      <c r="DB35" s="672"/>
      <c r="DC35" s="673"/>
      <c r="DD35" s="663">
        <v>562919</v>
      </c>
      <c r="DE35" s="670"/>
      <c r="DF35" s="670"/>
      <c r="DG35" s="670"/>
      <c r="DH35" s="670"/>
      <c r="DI35" s="670"/>
      <c r="DJ35" s="670"/>
      <c r="DK35" s="671"/>
      <c r="DL35" s="663">
        <v>557413</v>
      </c>
      <c r="DM35" s="670"/>
      <c r="DN35" s="670"/>
      <c r="DO35" s="670"/>
      <c r="DP35" s="670"/>
      <c r="DQ35" s="670"/>
      <c r="DR35" s="670"/>
      <c r="DS35" s="670"/>
      <c r="DT35" s="670"/>
      <c r="DU35" s="670"/>
      <c r="DV35" s="671"/>
      <c r="DW35" s="660">
        <v>3.2</v>
      </c>
      <c r="DX35" s="672"/>
      <c r="DY35" s="672"/>
      <c r="DZ35" s="672"/>
      <c r="EA35" s="672"/>
      <c r="EB35" s="672"/>
      <c r="EC35" s="684"/>
    </row>
    <row r="36" spans="2:133" ht="11.25" customHeight="1" x14ac:dyDescent="0.15">
      <c r="B36" s="654" t="s">
        <v>314</v>
      </c>
      <c r="C36" s="655"/>
      <c r="D36" s="655"/>
      <c r="E36" s="655"/>
      <c r="F36" s="655"/>
      <c r="G36" s="655"/>
      <c r="H36" s="655"/>
      <c r="I36" s="655"/>
      <c r="J36" s="655"/>
      <c r="K36" s="655"/>
      <c r="L36" s="655"/>
      <c r="M36" s="655"/>
      <c r="N36" s="655"/>
      <c r="O36" s="655"/>
      <c r="P36" s="655"/>
      <c r="Q36" s="656"/>
      <c r="R36" s="657">
        <v>1018136</v>
      </c>
      <c r="S36" s="658"/>
      <c r="T36" s="658"/>
      <c r="U36" s="658"/>
      <c r="V36" s="658"/>
      <c r="W36" s="658"/>
      <c r="X36" s="658"/>
      <c r="Y36" s="659"/>
      <c r="Z36" s="695">
        <v>3.3</v>
      </c>
      <c r="AA36" s="695"/>
      <c r="AB36" s="695"/>
      <c r="AC36" s="695"/>
      <c r="AD36" s="696" t="s">
        <v>122</v>
      </c>
      <c r="AE36" s="696"/>
      <c r="AF36" s="696"/>
      <c r="AG36" s="696"/>
      <c r="AH36" s="696"/>
      <c r="AI36" s="696"/>
      <c r="AJ36" s="696"/>
      <c r="AK36" s="696"/>
      <c r="AL36" s="660" t="s">
        <v>122</v>
      </c>
      <c r="AM36" s="661"/>
      <c r="AN36" s="661"/>
      <c r="AO36" s="697"/>
      <c r="AP36" s="210"/>
      <c r="AQ36" s="706" t="s">
        <v>315</v>
      </c>
      <c r="AR36" s="707"/>
      <c r="AS36" s="707"/>
      <c r="AT36" s="707"/>
      <c r="AU36" s="707"/>
      <c r="AV36" s="707"/>
      <c r="AW36" s="707"/>
      <c r="AX36" s="707"/>
      <c r="AY36" s="708"/>
      <c r="AZ36" s="712">
        <v>3509407</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38427</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4808711</v>
      </c>
      <c r="CS36" s="658"/>
      <c r="CT36" s="658"/>
      <c r="CU36" s="658"/>
      <c r="CV36" s="658"/>
      <c r="CW36" s="658"/>
      <c r="CX36" s="658"/>
      <c r="CY36" s="659"/>
      <c r="CZ36" s="660">
        <v>16.399999999999999</v>
      </c>
      <c r="DA36" s="672"/>
      <c r="DB36" s="672"/>
      <c r="DC36" s="673"/>
      <c r="DD36" s="663">
        <v>3742683</v>
      </c>
      <c r="DE36" s="658"/>
      <c r="DF36" s="658"/>
      <c r="DG36" s="658"/>
      <c r="DH36" s="658"/>
      <c r="DI36" s="658"/>
      <c r="DJ36" s="658"/>
      <c r="DK36" s="659"/>
      <c r="DL36" s="663">
        <v>1776062</v>
      </c>
      <c r="DM36" s="658"/>
      <c r="DN36" s="658"/>
      <c r="DO36" s="658"/>
      <c r="DP36" s="658"/>
      <c r="DQ36" s="658"/>
      <c r="DR36" s="658"/>
      <c r="DS36" s="658"/>
      <c r="DT36" s="658"/>
      <c r="DU36" s="658"/>
      <c r="DV36" s="659"/>
      <c r="DW36" s="660">
        <v>10.1</v>
      </c>
      <c r="DX36" s="672"/>
      <c r="DY36" s="672"/>
      <c r="DZ36" s="672"/>
      <c r="EA36" s="672"/>
      <c r="EB36" s="672"/>
      <c r="EC36" s="684"/>
    </row>
    <row r="37" spans="2:133" ht="11.25" customHeight="1" x14ac:dyDescent="0.15">
      <c r="B37" s="654" t="s">
        <v>318</v>
      </c>
      <c r="C37" s="655"/>
      <c r="D37" s="655"/>
      <c r="E37" s="655"/>
      <c r="F37" s="655"/>
      <c r="G37" s="655"/>
      <c r="H37" s="655"/>
      <c r="I37" s="655"/>
      <c r="J37" s="655"/>
      <c r="K37" s="655"/>
      <c r="L37" s="655"/>
      <c r="M37" s="655"/>
      <c r="N37" s="655"/>
      <c r="O37" s="655"/>
      <c r="P37" s="655"/>
      <c r="Q37" s="656"/>
      <c r="R37" s="657">
        <v>538794</v>
      </c>
      <c r="S37" s="658"/>
      <c r="T37" s="658"/>
      <c r="U37" s="658"/>
      <c r="V37" s="658"/>
      <c r="W37" s="658"/>
      <c r="X37" s="658"/>
      <c r="Y37" s="659"/>
      <c r="Z37" s="695">
        <v>1.7</v>
      </c>
      <c r="AA37" s="695"/>
      <c r="AB37" s="695"/>
      <c r="AC37" s="695"/>
      <c r="AD37" s="696">
        <v>51</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1369011</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84801</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29796</v>
      </c>
      <c r="CS37" s="670"/>
      <c r="CT37" s="670"/>
      <c r="CU37" s="670"/>
      <c r="CV37" s="670"/>
      <c r="CW37" s="670"/>
      <c r="CX37" s="670"/>
      <c r="CY37" s="671"/>
      <c r="CZ37" s="660">
        <v>0.1</v>
      </c>
      <c r="DA37" s="672"/>
      <c r="DB37" s="672"/>
      <c r="DC37" s="673"/>
      <c r="DD37" s="663">
        <v>29796</v>
      </c>
      <c r="DE37" s="670"/>
      <c r="DF37" s="670"/>
      <c r="DG37" s="670"/>
      <c r="DH37" s="670"/>
      <c r="DI37" s="670"/>
      <c r="DJ37" s="670"/>
      <c r="DK37" s="671"/>
      <c r="DL37" s="663">
        <v>29796</v>
      </c>
      <c r="DM37" s="670"/>
      <c r="DN37" s="670"/>
      <c r="DO37" s="670"/>
      <c r="DP37" s="670"/>
      <c r="DQ37" s="670"/>
      <c r="DR37" s="670"/>
      <c r="DS37" s="670"/>
      <c r="DT37" s="670"/>
      <c r="DU37" s="670"/>
      <c r="DV37" s="671"/>
      <c r="DW37" s="660">
        <v>0.2</v>
      </c>
      <c r="DX37" s="672"/>
      <c r="DY37" s="672"/>
      <c r="DZ37" s="672"/>
      <c r="EA37" s="672"/>
      <c r="EB37" s="672"/>
      <c r="EC37" s="684"/>
    </row>
    <row r="38" spans="2:133" ht="11.25" customHeight="1" x14ac:dyDescent="0.15">
      <c r="B38" s="654" t="s">
        <v>322</v>
      </c>
      <c r="C38" s="655"/>
      <c r="D38" s="655"/>
      <c r="E38" s="655"/>
      <c r="F38" s="655"/>
      <c r="G38" s="655"/>
      <c r="H38" s="655"/>
      <c r="I38" s="655"/>
      <c r="J38" s="655"/>
      <c r="K38" s="655"/>
      <c r="L38" s="655"/>
      <c r="M38" s="655"/>
      <c r="N38" s="655"/>
      <c r="O38" s="655"/>
      <c r="P38" s="655"/>
      <c r="Q38" s="656"/>
      <c r="R38" s="657">
        <v>3491436</v>
      </c>
      <c r="S38" s="658"/>
      <c r="T38" s="658"/>
      <c r="U38" s="658"/>
      <c r="V38" s="658"/>
      <c r="W38" s="658"/>
      <c r="X38" s="658"/>
      <c r="Y38" s="659"/>
      <c r="Z38" s="695">
        <v>11.3</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372072</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3419</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1768324</v>
      </c>
      <c r="CS38" s="658"/>
      <c r="CT38" s="658"/>
      <c r="CU38" s="658"/>
      <c r="CV38" s="658"/>
      <c r="CW38" s="658"/>
      <c r="CX38" s="658"/>
      <c r="CY38" s="659"/>
      <c r="CZ38" s="660">
        <v>6</v>
      </c>
      <c r="DA38" s="672"/>
      <c r="DB38" s="672"/>
      <c r="DC38" s="673"/>
      <c r="DD38" s="663">
        <v>1508498</v>
      </c>
      <c r="DE38" s="658"/>
      <c r="DF38" s="658"/>
      <c r="DG38" s="658"/>
      <c r="DH38" s="658"/>
      <c r="DI38" s="658"/>
      <c r="DJ38" s="658"/>
      <c r="DK38" s="659"/>
      <c r="DL38" s="663">
        <v>1322470</v>
      </c>
      <c r="DM38" s="658"/>
      <c r="DN38" s="658"/>
      <c r="DO38" s="658"/>
      <c r="DP38" s="658"/>
      <c r="DQ38" s="658"/>
      <c r="DR38" s="658"/>
      <c r="DS38" s="658"/>
      <c r="DT38" s="658"/>
      <c r="DU38" s="658"/>
      <c r="DV38" s="659"/>
      <c r="DW38" s="660">
        <v>7.6</v>
      </c>
      <c r="DX38" s="672"/>
      <c r="DY38" s="672"/>
      <c r="DZ38" s="672"/>
      <c r="EA38" s="672"/>
      <c r="EB38" s="672"/>
      <c r="EC38" s="684"/>
    </row>
    <row r="39" spans="2:133" ht="11.25" customHeight="1" x14ac:dyDescent="0.15">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v>10489</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4741</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3283491</v>
      </c>
      <c r="CS39" s="670"/>
      <c r="CT39" s="670"/>
      <c r="CU39" s="670"/>
      <c r="CV39" s="670"/>
      <c r="CW39" s="670"/>
      <c r="CX39" s="670"/>
      <c r="CY39" s="671"/>
      <c r="CZ39" s="660">
        <v>11.2</v>
      </c>
      <c r="DA39" s="672"/>
      <c r="DB39" s="672"/>
      <c r="DC39" s="673"/>
      <c r="DD39" s="663">
        <v>2066260</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330</v>
      </c>
      <c r="C40" s="655"/>
      <c r="D40" s="655"/>
      <c r="E40" s="655"/>
      <c r="F40" s="655"/>
      <c r="G40" s="655"/>
      <c r="H40" s="655"/>
      <c r="I40" s="655"/>
      <c r="J40" s="655"/>
      <c r="K40" s="655"/>
      <c r="L40" s="655"/>
      <c r="M40" s="655"/>
      <c r="N40" s="655"/>
      <c r="O40" s="655"/>
      <c r="P40" s="655"/>
      <c r="Q40" s="656"/>
      <c r="R40" s="657">
        <v>33036</v>
      </c>
      <c r="S40" s="658"/>
      <c r="T40" s="658"/>
      <c r="U40" s="658"/>
      <c r="V40" s="658"/>
      <c r="W40" s="658"/>
      <c r="X40" s="658"/>
      <c r="Y40" s="659"/>
      <c r="Z40" s="695">
        <v>0.1</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11"/>
      <c r="BM40" s="655" t="s">
        <v>333</v>
      </c>
      <c r="BN40" s="655"/>
      <c r="BO40" s="655"/>
      <c r="BP40" s="655"/>
      <c r="BQ40" s="655"/>
      <c r="BR40" s="655"/>
      <c r="BS40" s="655"/>
      <c r="BT40" s="655"/>
      <c r="BU40" s="656"/>
      <c r="BV40" s="657">
        <v>101</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46336</v>
      </c>
      <c r="CS40" s="658"/>
      <c r="CT40" s="658"/>
      <c r="CU40" s="658"/>
      <c r="CV40" s="658"/>
      <c r="CW40" s="658"/>
      <c r="CX40" s="658"/>
      <c r="CY40" s="659"/>
      <c r="CZ40" s="660">
        <v>0.2</v>
      </c>
      <c r="DA40" s="672"/>
      <c r="DB40" s="672"/>
      <c r="DC40" s="673"/>
      <c r="DD40" s="663" t="s">
        <v>122</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15">
      <c r="B41" s="638" t="s">
        <v>335</v>
      </c>
      <c r="C41" s="639"/>
      <c r="D41" s="639"/>
      <c r="E41" s="639"/>
      <c r="F41" s="639"/>
      <c r="G41" s="639"/>
      <c r="H41" s="639"/>
      <c r="I41" s="639"/>
      <c r="J41" s="639"/>
      <c r="K41" s="639"/>
      <c r="L41" s="639"/>
      <c r="M41" s="639"/>
      <c r="N41" s="639"/>
      <c r="O41" s="639"/>
      <c r="P41" s="639"/>
      <c r="Q41" s="640"/>
      <c r="R41" s="641">
        <v>31007452</v>
      </c>
      <c r="S41" s="682"/>
      <c r="T41" s="682"/>
      <c r="U41" s="682"/>
      <c r="V41" s="682"/>
      <c r="W41" s="682"/>
      <c r="X41" s="682"/>
      <c r="Y41" s="685"/>
      <c r="Z41" s="686">
        <v>100</v>
      </c>
      <c r="AA41" s="686"/>
      <c r="AB41" s="686"/>
      <c r="AC41" s="686"/>
      <c r="AD41" s="687">
        <v>17475837</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317671</v>
      </c>
      <c r="BA41" s="658"/>
      <c r="BB41" s="658"/>
      <c r="BC41" s="658"/>
      <c r="BD41" s="670"/>
      <c r="BE41" s="670"/>
      <c r="BF41" s="693"/>
      <c r="BG41" s="698"/>
      <c r="BH41" s="699"/>
      <c r="BI41" s="699"/>
      <c r="BJ41" s="699"/>
      <c r="BK41" s="699"/>
      <c r="BL41" s="211"/>
      <c r="BM41" s="655" t="s">
        <v>337</v>
      </c>
      <c r="BN41" s="655"/>
      <c r="BO41" s="655"/>
      <c r="BP41" s="655"/>
      <c r="BQ41" s="655"/>
      <c r="BR41" s="655"/>
      <c r="BS41" s="655"/>
      <c r="BT41" s="655"/>
      <c r="BU41" s="656"/>
      <c r="BV41" s="657">
        <v>1</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339</v>
      </c>
      <c r="AR42" s="703"/>
      <c r="AS42" s="703"/>
      <c r="AT42" s="703"/>
      <c r="AU42" s="703"/>
      <c r="AV42" s="703"/>
      <c r="AW42" s="703"/>
      <c r="AX42" s="703"/>
      <c r="AY42" s="704"/>
      <c r="AZ42" s="641">
        <v>1440164</v>
      </c>
      <c r="BA42" s="682"/>
      <c r="BB42" s="682"/>
      <c r="BC42" s="682"/>
      <c r="BD42" s="642"/>
      <c r="BE42" s="642"/>
      <c r="BF42" s="705"/>
      <c r="BG42" s="700"/>
      <c r="BH42" s="701"/>
      <c r="BI42" s="701"/>
      <c r="BJ42" s="701"/>
      <c r="BK42" s="701"/>
      <c r="BL42" s="212"/>
      <c r="BM42" s="639" t="s">
        <v>340</v>
      </c>
      <c r="BN42" s="639"/>
      <c r="BO42" s="639"/>
      <c r="BP42" s="639"/>
      <c r="BQ42" s="639"/>
      <c r="BR42" s="639"/>
      <c r="BS42" s="639"/>
      <c r="BT42" s="639"/>
      <c r="BU42" s="640"/>
      <c r="BV42" s="641">
        <v>453</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3979601</v>
      </c>
      <c r="CS42" s="670"/>
      <c r="CT42" s="670"/>
      <c r="CU42" s="670"/>
      <c r="CV42" s="670"/>
      <c r="CW42" s="670"/>
      <c r="CX42" s="670"/>
      <c r="CY42" s="671"/>
      <c r="CZ42" s="660">
        <v>13.6</v>
      </c>
      <c r="DA42" s="672"/>
      <c r="DB42" s="672"/>
      <c r="DC42" s="673"/>
      <c r="DD42" s="663">
        <v>301617</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02" t="s">
        <v>342</v>
      </c>
      <c r="CD43" s="654" t="s">
        <v>343</v>
      </c>
      <c r="CE43" s="655"/>
      <c r="CF43" s="655"/>
      <c r="CG43" s="655"/>
      <c r="CH43" s="655"/>
      <c r="CI43" s="655"/>
      <c r="CJ43" s="655"/>
      <c r="CK43" s="655"/>
      <c r="CL43" s="655"/>
      <c r="CM43" s="655"/>
      <c r="CN43" s="655"/>
      <c r="CO43" s="655"/>
      <c r="CP43" s="655"/>
      <c r="CQ43" s="656"/>
      <c r="CR43" s="657">
        <v>34438</v>
      </c>
      <c r="CS43" s="670"/>
      <c r="CT43" s="670"/>
      <c r="CU43" s="670"/>
      <c r="CV43" s="670"/>
      <c r="CW43" s="670"/>
      <c r="CX43" s="670"/>
      <c r="CY43" s="671"/>
      <c r="CZ43" s="660">
        <v>0.1</v>
      </c>
      <c r="DA43" s="672"/>
      <c r="DB43" s="672"/>
      <c r="DC43" s="673"/>
      <c r="DD43" s="663">
        <v>31038</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3745558</v>
      </c>
      <c r="CS44" s="658"/>
      <c r="CT44" s="658"/>
      <c r="CU44" s="658"/>
      <c r="CV44" s="658"/>
      <c r="CW44" s="658"/>
      <c r="CX44" s="658"/>
      <c r="CY44" s="659"/>
      <c r="CZ44" s="660">
        <v>12.8</v>
      </c>
      <c r="DA44" s="661"/>
      <c r="DB44" s="661"/>
      <c r="DC44" s="662"/>
      <c r="DD44" s="663">
        <v>289433</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537380</v>
      </c>
      <c r="CS45" s="670"/>
      <c r="CT45" s="670"/>
      <c r="CU45" s="670"/>
      <c r="CV45" s="670"/>
      <c r="CW45" s="670"/>
      <c r="CX45" s="670"/>
      <c r="CY45" s="671"/>
      <c r="CZ45" s="660">
        <v>1.8</v>
      </c>
      <c r="DA45" s="672"/>
      <c r="DB45" s="672"/>
      <c r="DC45" s="673"/>
      <c r="DD45" s="663">
        <v>44608</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13"/>
      <c r="CD46" s="678"/>
      <c r="CE46" s="679"/>
      <c r="CF46" s="654" t="s">
        <v>348</v>
      </c>
      <c r="CG46" s="655"/>
      <c r="CH46" s="655"/>
      <c r="CI46" s="655"/>
      <c r="CJ46" s="655"/>
      <c r="CK46" s="655"/>
      <c r="CL46" s="655"/>
      <c r="CM46" s="655"/>
      <c r="CN46" s="655"/>
      <c r="CO46" s="655"/>
      <c r="CP46" s="655"/>
      <c r="CQ46" s="656"/>
      <c r="CR46" s="657">
        <v>3022585</v>
      </c>
      <c r="CS46" s="658"/>
      <c r="CT46" s="658"/>
      <c r="CU46" s="658"/>
      <c r="CV46" s="658"/>
      <c r="CW46" s="658"/>
      <c r="CX46" s="658"/>
      <c r="CY46" s="659"/>
      <c r="CZ46" s="660">
        <v>10.3</v>
      </c>
      <c r="DA46" s="661"/>
      <c r="DB46" s="661"/>
      <c r="DC46" s="662"/>
      <c r="DD46" s="663">
        <v>231135</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13"/>
      <c r="CD47" s="678"/>
      <c r="CE47" s="679"/>
      <c r="CF47" s="654" t="s">
        <v>349</v>
      </c>
      <c r="CG47" s="655"/>
      <c r="CH47" s="655"/>
      <c r="CI47" s="655"/>
      <c r="CJ47" s="655"/>
      <c r="CK47" s="655"/>
      <c r="CL47" s="655"/>
      <c r="CM47" s="655"/>
      <c r="CN47" s="655"/>
      <c r="CO47" s="655"/>
      <c r="CP47" s="655"/>
      <c r="CQ47" s="656"/>
      <c r="CR47" s="657">
        <v>234043</v>
      </c>
      <c r="CS47" s="670"/>
      <c r="CT47" s="670"/>
      <c r="CU47" s="670"/>
      <c r="CV47" s="670"/>
      <c r="CW47" s="670"/>
      <c r="CX47" s="670"/>
      <c r="CY47" s="671"/>
      <c r="CZ47" s="660">
        <v>0.8</v>
      </c>
      <c r="DA47" s="672"/>
      <c r="DB47" s="672"/>
      <c r="DC47" s="673"/>
      <c r="DD47" s="663">
        <v>12184</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13"/>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13"/>
      <c r="CD49" s="638" t="s">
        <v>351</v>
      </c>
      <c r="CE49" s="639"/>
      <c r="CF49" s="639"/>
      <c r="CG49" s="639"/>
      <c r="CH49" s="639"/>
      <c r="CI49" s="639"/>
      <c r="CJ49" s="639"/>
      <c r="CK49" s="639"/>
      <c r="CL49" s="639"/>
      <c r="CM49" s="639"/>
      <c r="CN49" s="639"/>
      <c r="CO49" s="639"/>
      <c r="CP49" s="639"/>
      <c r="CQ49" s="640"/>
      <c r="CR49" s="641">
        <v>29296393</v>
      </c>
      <c r="CS49" s="642"/>
      <c r="CT49" s="642"/>
      <c r="CU49" s="642"/>
      <c r="CV49" s="642"/>
      <c r="CW49" s="642"/>
      <c r="CX49" s="642"/>
      <c r="CY49" s="643"/>
      <c r="CZ49" s="644">
        <v>100</v>
      </c>
      <c r="DA49" s="645"/>
      <c r="DB49" s="645"/>
      <c r="DC49" s="646"/>
      <c r="DD49" s="647">
        <v>20327771</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PTwbMn7bqP2AT7wWj+/6eD3roD0fUSEAewB+o8fH5mPLaq+tFhXGnaT/vnnwgoGQBpvLniIGJ0+O7eObkSsrIA==" saltValue="n4c8jJRdts4ttrEOL4Fz+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view="pageBreakPreview" topLeftCell="M1" zoomScale="50" zoomScaleNormal="60" zoomScaleSheetLayoutView="50" workbookViewId="0">
      <selection activeCell="V34" sqref="V34:Z34"/>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27" t="s">
        <v>353</v>
      </c>
      <c r="DK2" s="1128"/>
      <c r="DL2" s="1128"/>
      <c r="DM2" s="1128"/>
      <c r="DN2" s="1128"/>
      <c r="DO2" s="1129"/>
      <c r="DP2" s="216"/>
      <c r="DQ2" s="1127" t="s">
        <v>354</v>
      </c>
      <c r="DR2" s="1128"/>
      <c r="DS2" s="1128"/>
      <c r="DT2" s="1128"/>
      <c r="DU2" s="1128"/>
      <c r="DV2" s="1128"/>
      <c r="DW2" s="1128"/>
      <c r="DX2" s="1128"/>
      <c r="DY2" s="1128"/>
      <c r="DZ2" s="1129"/>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20"/>
      <c r="BA4" s="220"/>
      <c r="BB4" s="220"/>
      <c r="BC4" s="220"/>
      <c r="BD4" s="220"/>
      <c r="BE4" s="221"/>
      <c r="BF4" s="221"/>
      <c r="BG4" s="221"/>
      <c r="BH4" s="221"/>
      <c r="BI4" s="221"/>
      <c r="BJ4" s="221"/>
      <c r="BK4" s="221"/>
      <c r="BL4" s="221"/>
      <c r="BM4" s="221"/>
      <c r="BN4" s="221"/>
      <c r="BO4" s="221"/>
      <c r="BP4" s="221"/>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22"/>
    </row>
    <row r="5" spans="1:131" s="223" customFormat="1" ht="26.25" customHeight="1" x14ac:dyDescent="0.15">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20"/>
      <c r="BA5" s="220"/>
      <c r="BB5" s="220"/>
      <c r="BC5" s="220"/>
      <c r="BD5" s="220"/>
      <c r="BE5" s="221"/>
      <c r="BF5" s="221"/>
      <c r="BG5" s="221"/>
      <c r="BH5" s="221"/>
      <c r="BI5" s="221"/>
      <c r="BJ5" s="221"/>
      <c r="BK5" s="221"/>
      <c r="BL5" s="221"/>
      <c r="BM5" s="221"/>
      <c r="BN5" s="221"/>
      <c r="BO5" s="221"/>
      <c r="BP5" s="221"/>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22"/>
    </row>
    <row r="6" spans="1:131" s="223"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20"/>
      <c r="BA6" s="220"/>
      <c r="BB6" s="220"/>
      <c r="BC6" s="220"/>
      <c r="BD6" s="220"/>
      <c r="BE6" s="221"/>
      <c r="BF6" s="221"/>
      <c r="BG6" s="221"/>
      <c r="BH6" s="221"/>
      <c r="BI6" s="221"/>
      <c r="BJ6" s="221"/>
      <c r="BK6" s="221"/>
      <c r="BL6" s="221"/>
      <c r="BM6" s="221"/>
      <c r="BN6" s="221"/>
      <c r="BO6" s="221"/>
      <c r="BP6" s="221"/>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22"/>
    </row>
    <row r="7" spans="1:131" s="223" customFormat="1" ht="26.25" customHeight="1" thickTop="1" x14ac:dyDescent="0.15">
      <c r="A7" s="224">
        <v>1</v>
      </c>
      <c r="B7" s="1083" t="s">
        <v>374</v>
      </c>
      <c r="C7" s="1084"/>
      <c r="D7" s="1084"/>
      <c r="E7" s="1084"/>
      <c r="F7" s="1084"/>
      <c r="G7" s="1084"/>
      <c r="H7" s="1084"/>
      <c r="I7" s="1084"/>
      <c r="J7" s="1084"/>
      <c r="K7" s="1084"/>
      <c r="L7" s="1084"/>
      <c r="M7" s="1084"/>
      <c r="N7" s="1084"/>
      <c r="O7" s="1084"/>
      <c r="P7" s="1085"/>
      <c r="Q7" s="1138">
        <v>30948</v>
      </c>
      <c r="R7" s="1139"/>
      <c r="S7" s="1139"/>
      <c r="T7" s="1139"/>
      <c r="U7" s="1139"/>
      <c r="V7" s="1139">
        <v>29244</v>
      </c>
      <c r="W7" s="1139"/>
      <c r="X7" s="1139"/>
      <c r="Y7" s="1139"/>
      <c r="Z7" s="1139"/>
      <c r="AA7" s="1139">
        <v>1704</v>
      </c>
      <c r="AB7" s="1139"/>
      <c r="AC7" s="1139"/>
      <c r="AD7" s="1139"/>
      <c r="AE7" s="1140"/>
      <c r="AF7" s="1141">
        <v>1352</v>
      </c>
      <c r="AG7" s="1142"/>
      <c r="AH7" s="1142"/>
      <c r="AI7" s="1142"/>
      <c r="AJ7" s="1143"/>
      <c r="AK7" s="1144">
        <v>2024</v>
      </c>
      <c r="AL7" s="1145"/>
      <c r="AM7" s="1145"/>
      <c r="AN7" s="1145"/>
      <c r="AO7" s="1145"/>
      <c r="AP7" s="1145">
        <v>28718</v>
      </c>
      <c r="AQ7" s="1145"/>
      <c r="AR7" s="1145"/>
      <c r="AS7" s="1145"/>
      <c r="AT7" s="1145"/>
      <c r="AU7" s="1146"/>
      <c r="AV7" s="1146"/>
      <c r="AW7" s="1146"/>
      <c r="AX7" s="1146"/>
      <c r="AY7" s="1147"/>
      <c r="AZ7" s="220"/>
      <c r="BA7" s="220"/>
      <c r="BB7" s="220"/>
      <c r="BC7" s="220"/>
      <c r="BD7" s="220"/>
      <c r="BE7" s="221"/>
      <c r="BF7" s="221"/>
      <c r="BG7" s="221"/>
      <c r="BH7" s="221"/>
      <c r="BI7" s="221"/>
      <c r="BJ7" s="221"/>
      <c r="BK7" s="221"/>
      <c r="BL7" s="221"/>
      <c r="BM7" s="221"/>
      <c r="BN7" s="221"/>
      <c r="BO7" s="221"/>
      <c r="BP7" s="221"/>
      <c r="BQ7" s="224">
        <v>1</v>
      </c>
      <c r="BR7" s="225"/>
      <c r="BS7" s="1135" t="s">
        <v>561</v>
      </c>
      <c r="BT7" s="1136"/>
      <c r="BU7" s="1136"/>
      <c r="BV7" s="1136"/>
      <c r="BW7" s="1136"/>
      <c r="BX7" s="1136"/>
      <c r="BY7" s="1136"/>
      <c r="BZ7" s="1136"/>
      <c r="CA7" s="1136"/>
      <c r="CB7" s="1136"/>
      <c r="CC7" s="1136"/>
      <c r="CD7" s="1136"/>
      <c r="CE7" s="1136"/>
      <c r="CF7" s="1136"/>
      <c r="CG7" s="1148"/>
      <c r="CH7" s="1132">
        <v>6</v>
      </c>
      <c r="CI7" s="1133"/>
      <c r="CJ7" s="1133"/>
      <c r="CK7" s="1133"/>
      <c r="CL7" s="1134"/>
      <c r="CM7" s="1132">
        <v>40</v>
      </c>
      <c r="CN7" s="1133"/>
      <c r="CO7" s="1133"/>
      <c r="CP7" s="1133"/>
      <c r="CQ7" s="1134"/>
      <c r="CR7" s="1132">
        <v>10</v>
      </c>
      <c r="CS7" s="1133"/>
      <c r="CT7" s="1133"/>
      <c r="CU7" s="1133"/>
      <c r="CV7" s="1134"/>
      <c r="CW7" s="1132" t="s">
        <v>559</v>
      </c>
      <c r="CX7" s="1133"/>
      <c r="CY7" s="1133"/>
      <c r="CZ7" s="1133"/>
      <c r="DA7" s="1134"/>
      <c r="DB7" s="1132" t="s">
        <v>559</v>
      </c>
      <c r="DC7" s="1133"/>
      <c r="DD7" s="1133"/>
      <c r="DE7" s="1133"/>
      <c r="DF7" s="1134"/>
      <c r="DG7" s="1132" t="s">
        <v>559</v>
      </c>
      <c r="DH7" s="1133"/>
      <c r="DI7" s="1133"/>
      <c r="DJ7" s="1133"/>
      <c r="DK7" s="1134"/>
      <c r="DL7" s="1132" t="s">
        <v>559</v>
      </c>
      <c r="DM7" s="1133"/>
      <c r="DN7" s="1133"/>
      <c r="DO7" s="1133"/>
      <c r="DP7" s="1134"/>
      <c r="DQ7" s="1132" t="s">
        <v>559</v>
      </c>
      <c r="DR7" s="1133"/>
      <c r="DS7" s="1133"/>
      <c r="DT7" s="1133"/>
      <c r="DU7" s="1134"/>
      <c r="DV7" s="1135"/>
      <c r="DW7" s="1136"/>
      <c r="DX7" s="1136"/>
      <c r="DY7" s="1136"/>
      <c r="DZ7" s="1137"/>
      <c r="EA7" s="222"/>
    </row>
    <row r="8" spans="1:131" s="223" customFormat="1" ht="26.25" customHeight="1" x14ac:dyDescent="0.15">
      <c r="A8" s="226">
        <v>2</v>
      </c>
      <c r="B8" s="1066" t="s">
        <v>375</v>
      </c>
      <c r="C8" s="1067"/>
      <c r="D8" s="1067"/>
      <c r="E8" s="1067"/>
      <c r="F8" s="1067"/>
      <c r="G8" s="1067"/>
      <c r="H8" s="1067"/>
      <c r="I8" s="1067"/>
      <c r="J8" s="1067"/>
      <c r="K8" s="1067"/>
      <c r="L8" s="1067"/>
      <c r="M8" s="1067"/>
      <c r="N8" s="1067"/>
      <c r="O8" s="1067"/>
      <c r="P8" s="1068"/>
      <c r="Q8" s="1074">
        <v>168</v>
      </c>
      <c r="R8" s="1075"/>
      <c r="S8" s="1075"/>
      <c r="T8" s="1075"/>
      <c r="U8" s="1075"/>
      <c r="V8" s="1075">
        <v>161</v>
      </c>
      <c r="W8" s="1075"/>
      <c r="X8" s="1075"/>
      <c r="Y8" s="1075"/>
      <c r="Z8" s="1075"/>
      <c r="AA8" s="1075">
        <v>7</v>
      </c>
      <c r="AB8" s="1075"/>
      <c r="AC8" s="1075"/>
      <c r="AD8" s="1075"/>
      <c r="AE8" s="1076"/>
      <c r="AF8" s="1071">
        <v>7</v>
      </c>
      <c r="AG8" s="1072"/>
      <c r="AH8" s="1072"/>
      <c r="AI8" s="1072"/>
      <c r="AJ8" s="1073"/>
      <c r="AK8" s="1116">
        <v>113</v>
      </c>
      <c r="AL8" s="1117"/>
      <c r="AM8" s="1117"/>
      <c r="AN8" s="1117"/>
      <c r="AO8" s="1117"/>
      <c r="AP8" s="1117">
        <v>187</v>
      </c>
      <c r="AQ8" s="1117"/>
      <c r="AR8" s="1117"/>
      <c r="AS8" s="1117"/>
      <c r="AT8" s="1117"/>
      <c r="AU8" s="1118"/>
      <c r="AV8" s="1118"/>
      <c r="AW8" s="1118"/>
      <c r="AX8" s="1118"/>
      <c r="AY8" s="1119"/>
      <c r="AZ8" s="220"/>
      <c r="BA8" s="220"/>
      <c r="BB8" s="220"/>
      <c r="BC8" s="220"/>
      <c r="BD8" s="220"/>
      <c r="BE8" s="221"/>
      <c r="BF8" s="221"/>
      <c r="BG8" s="221"/>
      <c r="BH8" s="221"/>
      <c r="BI8" s="221"/>
      <c r="BJ8" s="221"/>
      <c r="BK8" s="221"/>
      <c r="BL8" s="221"/>
      <c r="BM8" s="221"/>
      <c r="BN8" s="221"/>
      <c r="BO8" s="221"/>
      <c r="BP8" s="221"/>
      <c r="BQ8" s="226">
        <v>2</v>
      </c>
      <c r="BR8" s="227"/>
      <c r="BS8" s="1028" t="s">
        <v>562</v>
      </c>
      <c r="BT8" s="1029"/>
      <c r="BU8" s="1029"/>
      <c r="BV8" s="1029"/>
      <c r="BW8" s="1029"/>
      <c r="BX8" s="1029"/>
      <c r="BY8" s="1029"/>
      <c r="BZ8" s="1029"/>
      <c r="CA8" s="1029"/>
      <c r="CB8" s="1029"/>
      <c r="CC8" s="1029"/>
      <c r="CD8" s="1029"/>
      <c r="CE8" s="1029"/>
      <c r="CF8" s="1029"/>
      <c r="CG8" s="1050"/>
      <c r="CH8" s="1025">
        <v>-1</v>
      </c>
      <c r="CI8" s="1026"/>
      <c r="CJ8" s="1026"/>
      <c r="CK8" s="1026"/>
      <c r="CL8" s="1027"/>
      <c r="CM8" s="1025">
        <v>-7</v>
      </c>
      <c r="CN8" s="1026"/>
      <c r="CO8" s="1026"/>
      <c r="CP8" s="1026"/>
      <c r="CQ8" s="1027"/>
      <c r="CR8" s="1025">
        <v>4</v>
      </c>
      <c r="CS8" s="1026"/>
      <c r="CT8" s="1026"/>
      <c r="CU8" s="1026"/>
      <c r="CV8" s="1027"/>
      <c r="CW8" s="1025" t="s">
        <v>551</v>
      </c>
      <c r="CX8" s="1026"/>
      <c r="CY8" s="1026"/>
      <c r="CZ8" s="1026"/>
      <c r="DA8" s="1027"/>
      <c r="DB8" s="1025" t="s">
        <v>551</v>
      </c>
      <c r="DC8" s="1026"/>
      <c r="DD8" s="1026"/>
      <c r="DE8" s="1026"/>
      <c r="DF8" s="1027"/>
      <c r="DG8" s="1025" t="s">
        <v>551</v>
      </c>
      <c r="DH8" s="1026"/>
      <c r="DI8" s="1026"/>
      <c r="DJ8" s="1026"/>
      <c r="DK8" s="1027"/>
      <c r="DL8" s="1025" t="s">
        <v>551</v>
      </c>
      <c r="DM8" s="1026"/>
      <c r="DN8" s="1026"/>
      <c r="DO8" s="1026"/>
      <c r="DP8" s="1027"/>
      <c r="DQ8" s="1025" t="s">
        <v>551</v>
      </c>
      <c r="DR8" s="1026"/>
      <c r="DS8" s="1026"/>
      <c r="DT8" s="1026"/>
      <c r="DU8" s="1027"/>
      <c r="DV8" s="1028"/>
      <c r="DW8" s="1029"/>
      <c r="DX8" s="1029"/>
      <c r="DY8" s="1029"/>
      <c r="DZ8" s="1030"/>
      <c r="EA8" s="222"/>
    </row>
    <row r="9" spans="1:131" s="223" customFormat="1" ht="26.25" customHeight="1" x14ac:dyDescent="0.15">
      <c r="A9" s="226">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20"/>
      <c r="BA9" s="220"/>
      <c r="BB9" s="220"/>
      <c r="BC9" s="220"/>
      <c r="BD9" s="220"/>
      <c r="BE9" s="221"/>
      <c r="BF9" s="221"/>
      <c r="BG9" s="221"/>
      <c r="BH9" s="221"/>
      <c r="BI9" s="221"/>
      <c r="BJ9" s="221"/>
      <c r="BK9" s="221"/>
      <c r="BL9" s="221"/>
      <c r="BM9" s="221"/>
      <c r="BN9" s="221"/>
      <c r="BO9" s="221"/>
      <c r="BP9" s="221"/>
      <c r="BQ9" s="226">
        <v>3</v>
      </c>
      <c r="BR9" s="227" t="s">
        <v>572</v>
      </c>
      <c r="BS9" s="1028" t="s">
        <v>563</v>
      </c>
      <c r="BT9" s="1029"/>
      <c r="BU9" s="1029"/>
      <c r="BV9" s="1029"/>
      <c r="BW9" s="1029"/>
      <c r="BX9" s="1029"/>
      <c r="BY9" s="1029"/>
      <c r="BZ9" s="1029"/>
      <c r="CA9" s="1029"/>
      <c r="CB9" s="1029"/>
      <c r="CC9" s="1029"/>
      <c r="CD9" s="1029"/>
      <c r="CE9" s="1029"/>
      <c r="CF9" s="1029"/>
      <c r="CG9" s="1050"/>
      <c r="CH9" s="1025">
        <v>2</v>
      </c>
      <c r="CI9" s="1026"/>
      <c r="CJ9" s="1026"/>
      <c r="CK9" s="1026"/>
      <c r="CL9" s="1027"/>
      <c r="CM9" s="1025">
        <v>83</v>
      </c>
      <c r="CN9" s="1026"/>
      <c r="CO9" s="1026"/>
      <c r="CP9" s="1026"/>
      <c r="CQ9" s="1027"/>
      <c r="CR9" s="1025">
        <v>6</v>
      </c>
      <c r="CS9" s="1026"/>
      <c r="CT9" s="1026"/>
      <c r="CU9" s="1026"/>
      <c r="CV9" s="1027"/>
      <c r="CW9" s="1025" t="s">
        <v>551</v>
      </c>
      <c r="CX9" s="1026"/>
      <c r="CY9" s="1026"/>
      <c r="CZ9" s="1026"/>
      <c r="DA9" s="1027"/>
      <c r="DB9" s="1025" t="s">
        <v>551</v>
      </c>
      <c r="DC9" s="1026"/>
      <c r="DD9" s="1026"/>
      <c r="DE9" s="1026"/>
      <c r="DF9" s="1027"/>
      <c r="DG9" s="1025" t="s">
        <v>551</v>
      </c>
      <c r="DH9" s="1026"/>
      <c r="DI9" s="1026"/>
      <c r="DJ9" s="1026"/>
      <c r="DK9" s="1027"/>
      <c r="DL9" s="1025" t="s">
        <v>551</v>
      </c>
      <c r="DM9" s="1026"/>
      <c r="DN9" s="1026"/>
      <c r="DO9" s="1026"/>
      <c r="DP9" s="1027"/>
      <c r="DQ9" s="1025" t="s">
        <v>551</v>
      </c>
      <c r="DR9" s="1026"/>
      <c r="DS9" s="1026"/>
      <c r="DT9" s="1026"/>
      <c r="DU9" s="1027"/>
      <c r="DV9" s="1028"/>
      <c r="DW9" s="1029"/>
      <c r="DX9" s="1029"/>
      <c r="DY9" s="1029"/>
      <c r="DZ9" s="1030"/>
      <c r="EA9" s="222"/>
    </row>
    <row r="10" spans="1:131" s="223" customFormat="1" ht="26.25" customHeight="1" x14ac:dyDescent="0.15">
      <c r="A10" s="226">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20"/>
      <c r="BA10" s="220"/>
      <c r="BB10" s="220"/>
      <c r="BC10" s="220"/>
      <c r="BD10" s="220"/>
      <c r="BE10" s="221"/>
      <c r="BF10" s="221"/>
      <c r="BG10" s="221"/>
      <c r="BH10" s="221"/>
      <c r="BI10" s="221"/>
      <c r="BJ10" s="221"/>
      <c r="BK10" s="221"/>
      <c r="BL10" s="221"/>
      <c r="BM10" s="221"/>
      <c r="BN10" s="221"/>
      <c r="BO10" s="221"/>
      <c r="BP10" s="221"/>
      <c r="BQ10" s="226">
        <v>4</v>
      </c>
      <c r="BR10" s="227"/>
      <c r="BS10" s="1028" t="s">
        <v>564</v>
      </c>
      <c r="BT10" s="1029"/>
      <c r="BU10" s="1029"/>
      <c r="BV10" s="1029"/>
      <c r="BW10" s="1029"/>
      <c r="BX10" s="1029"/>
      <c r="BY10" s="1029"/>
      <c r="BZ10" s="1029"/>
      <c r="CA10" s="1029"/>
      <c r="CB10" s="1029"/>
      <c r="CC10" s="1029"/>
      <c r="CD10" s="1029"/>
      <c r="CE10" s="1029"/>
      <c r="CF10" s="1029"/>
      <c r="CG10" s="1050"/>
      <c r="CH10" s="1025">
        <v>-3</v>
      </c>
      <c r="CI10" s="1026"/>
      <c r="CJ10" s="1026"/>
      <c r="CK10" s="1026"/>
      <c r="CL10" s="1027"/>
      <c r="CM10" s="1025">
        <v>81</v>
      </c>
      <c r="CN10" s="1026"/>
      <c r="CO10" s="1026"/>
      <c r="CP10" s="1026"/>
      <c r="CQ10" s="1027"/>
      <c r="CR10" s="1025">
        <v>40</v>
      </c>
      <c r="CS10" s="1026"/>
      <c r="CT10" s="1026"/>
      <c r="CU10" s="1026"/>
      <c r="CV10" s="1027"/>
      <c r="CW10" s="1025" t="s">
        <v>551</v>
      </c>
      <c r="CX10" s="1026"/>
      <c r="CY10" s="1026"/>
      <c r="CZ10" s="1026"/>
      <c r="DA10" s="1027"/>
      <c r="DB10" s="1025" t="s">
        <v>551</v>
      </c>
      <c r="DC10" s="1026"/>
      <c r="DD10" s="1026"/>
      <c r="DE10" s="1026"/>
      <c r="DF10" s="1027"/>
      <c r="DG10" s="1025" t="s">
        <v>551</v>
      </c>
      <c r="DH10" s="1026"/>
      <c r="DI10" s="1026"/>
      <c r="DJ10" s="1026"/>
      <c r="DK10" s="1027"/>
      <c r="DL10" s="1025" t="s">
        <v>551</v>
      </c>
      <c r="DM10" s="1026"/>
      <c r="DN10" s="1026"/>
      <c r="DO10" s="1026"/>
      <c r="DP10" s="1027"/>
      <c r="DQ10" s="1025" t="s">
        <v>551</v>
      </c>
      <c r="DR10" s="1026"/>
      <c r="DS10" s="1026"/>
      <c r="DT10" s="1026"/>
      <c r="DU10" s="1027"/>
      <c r="DV10" s="1028"/>
      <c r="DW10" s="1029"/>
      <c r="DX10" s="1029"/>
      <c r="DY10" s="1029"/>
      <c r="DZ10" s="1030"/>
      <c r="EA10" s="222"/>
    </row>
    <row r="11" spans="1:131" s="223" customFormat="1" ht="26.25" customHeight="1" x14ac:dyDescent="0.15">
      <c r="A11" s="226">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20"/>
      <c r="BA11" s="220"/>
      <c r="BB11" s="220"/>
      <c r="BC11" s="220"/>
      <c r="BD11" s="220"/>
      <c r="BE11" s="221"/>
      <c r="BF11" s="221"/>
      <c r="BG11" s="221"/>
      <c r="BH11" s="221"/>
      <c r="BI11" s="221"/>
      <c r="BJ11" s="221"/>
      <c r="BK11" s="221"/>
      <c r="BL11" s="221"/>
      <c r="BM11" s="221"/>
      <c r="BN11" s="221"/>
      <c r="BO11" s="221"/>
      <c r="BP11" s="221"/>
      <c r="BQ11" s="226">
        <v>5</v>
      </c>
      <c r="BR11" s="227"/>
      <c r="BS11" s="1028" t="s">
        <v>565</v>
      </c>
      <c r="BT11" s="1029"/>
      <c r="BU11" s="1029"/>
      <c r="BV11" s="1029"/>
      <c r="BW11" s="1029"/>
      <c r="BX11" s="1029"/>
      <c r="BY11" s="1029"/>
      <c r="BZ11" s="1029"/>
      <c r="CA11" s="1029"/>
      <c r="CB11" s="1029"/>
      <c r="CC11" s="1029"/>
      <c r="CD11" s="1029"/>
      <c r="CE11" s="1029"/>
      <c r="CF11" s="1029"/>
      <c r="CG11" s="1050"/>
      <c r="CH11" s="1025">
        <v>-17</v>
      </c>
      <c r="CI11" s="1026"/>
      <c r="CJ11" s="1026"/>
      <c r="CK11" s="1026"/>
      <c r="CL11" s="1027"/>
      <c r="CM11" s="1025">
        <v>1941</v>
      </c>
      <c r="CN11" s="1026"/>
      <c r="CO11" s="1026"/>
      <c r="CP11" s="1026"/>
      <c r="CQ11" s="1027"/>
      <c r="CR11" s="1025">
        <v>873</v>
      </c>
      <c r="CS11" s="1026"/>
      <c r="CT11" s="1026"/>
      <c r="CU11" s="1026"/>
      <c r="CV11" s="1027"/>
      <c r="CW11" s="1025">
        <v>131</v>
      </c>
      <c r="CX11" s="1026"/>
      <c r="CY11" s="1026"/>
      <c r="CZ11" s="1026"/>
      <c r="DA11" s="1027"/>
      <c r="DB11" s="1025">
        <v>644</v>
      </c>
      <c r="DC11" s="1026"/>
      <c r="DD11" s="1026"/>
      <c r="DE11" s="1026"/>
      <c r="DF11" s="1027"/>
      <c r="DG11" s="1025" t="s">
        <v>551</v>
      </c>
      <c r="DH11" s="1026"/>
      <c r="DI11" s="1026"/>
      <c r="DJ11" s="1026"/>
      <c r="DK11" s="1027"/>
      <c r="DL11" s="1025" t="s">
        <v>551</v>
      </c>
      <c r="DM11" s="1026"/>
      <c r="DN11" s="1026"/>
      <c r="DO11" s="1026"/>
      <c r="DP11" s="1027"/>
      <c r="DQ11" s="1025" t="s">
        <v>551</v>
      </c>
      <c r="DR11" s="1026"/>
      <c r="DS11" s="1026"/>
      <c r="DT11" s="1026"/>
      <c r="DU11" s="1027"/>
      <c r="DV11" s="1028"/>
      <c r="DW11" s="1029"/>
      <c r="DX11" s="1029"/>
      <c r="DY11" s="1029"/>
      <c r="DZ11" s="1030"/>
      <c r="EA11" s="222"/>
    </row>
    <row r="12" spans="1:131" s="223" customFormat="1" ht="26.25" customHeight="1" x14ac:dyDescent="0.15">
      <c r="A12" s="226">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20"/>
      <c r="BA12" s="220"/>
      <c r="BB12" s="220"/>
      <c r="BC12" s="220"/>
      <c r="BD12" s="220"/>
      <c r="BE12" s="221"/>
      <c r="BF12" s="221"/>
      <c r="BG12" s="221"/>
      <c r="BH12" s="221"/>
      <c r="BI12" s="221"/>
      <c r="BJ12" s="221"/>
      <c r="BK12" s="221"/>
      <c r="BL12" s="221"/>
      <c r="BM12" s="221"/>
      <c r="BN12" s="221"/>
      <c r="BO12" s="221"/>
      <c r="BP12" s="221"/>
      <c r="BQ12" s="226">
        <v>6</v>
      </c>
      <c r="BR12" s="227" t="s">
        <v>572</v>
      </c>
      <c r="BS12" s="1028" t="s">
        <v>566</v>
      </c>
      <c r="BT12" s="1029"/>
      <c r="BU12" s="1029"/>
      <c r="BV12" s="1029"/>
      <c r="BW12" s="1029"/>
      <c r="BX12" s="1029"/>
      <c r="BY12" s="1029"/>
      <c r="BZ12" s="1029"/>
      <c r="CA12" s="1029"/>
      <c r="CB12" s="1029"/>
      <c r="CC12" s="1029"/>
      <c r="CD12" s="1029"/>
      <c r="CE12" s="1029"/>
      <c r="CF12" s="1029"/>
      <c r="CG12" s="1050"/>
      <c r="CH12" s="1025">
        <v>2052</v>
      </c>
      <c r="CI12" s="1026"/>
      <c r="CJ12" s="1026"/>
      <c r="CK12" s="1026"/>
      <c r="CL12" s="1027"/>
      <c r="CM12" s="1025">
        <v>56012</v>
      </c>
      <c r="CN12" s="1026"/>
      <c r="CO12" s="1026"/>
      <c r="CP12" s="1026"/>
      <c r="CQ12" s="1027"/>
      <c r="CR12" s="1025">
        <v>21</v>
      </c>
      <c r="CS12" s="1026"/>
      <c r="CT12" s="1026"/>
      <c r="CU12" s="1026"/>
      <c r="CV12" s="1027"/>
      <c r="CW12" s="1025" t="s">
        <v>551</v>
      </c>
      <c r="CX12" s="1026"/>
      <c r="CY12" s="1026"/>
      <c r="CZ12" s="1026"/>
      <c r="DA12" s="1027"/>
      <c r="DB12" s="1025" t="s">
        <v>551</v>
      </c>
      <c r="DC12" s="1026"/>
      <c r="DD12" s="1026"/>
      <c r="DE12" s="1026"/>
      <c r="DF12" s="1027"/>
      <c r="DG12" s="1025" t="s">
        <v>551</v>
      </c>
      <c r="DH12" s="1026"/>
      <c r="DI12" s="1026"/>
      <c r="DJ12" s="1026"/>
      <c r="DK12" s="1027"/>
      <c r="DL12" s="1025">
        <v>12</v>
      </c>
      <c r="DM12" s="1026"/>
      <c r="DN12" s="1026"/>
      <c r="DO12" s="1026"/>
      <c r="DP12" s="1027"/>
      <c r="DQ12" s="1025">
        <v>1</v>
      </c>
      <c r="DR12" s="1026"/>
      <c r="DS12" s="1026"/>
      <c r="DT12" s="1026"/>
      <c r="DU12" s="1027"/>
      <c r="DV12" s="1028"/>
      <c r="DW12" s="1029"/>
      <c r="DX12" s="1029"/>
      <c r="DY12" s="1029"/>
      <c r="DZ12" s="1030"/>
      <c r="EA12" s="222"/>
    </row>
    <row r="13" spans="1:131" s="223" customFormat="1" ht="26.25" customHeight="1" x14ac:dyDescent="0.15">
      <c r="A13" s="226">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20"/>
      <c r="BA13" s="220"/>
      <c r="BB13" s="220"/>
      <c r="BC13" s="220"/>
      <c r="BD13" s="220"/>
      <c r="BE13" s="221"/>
      <c r="BF13" s="221"/>
      <c r="BG13" s="221"/>
      <c r="BH13" s="221"/>
      <c r="BI13" s="221"/>
      <c r="BJ13" s="221"/>
      <c r="BK13" s="221"/>
      <c r="BL13" s="221"/>
      <c r="BM13" s="221"/>
      <c r="BN13" s="221"/>
      <c r="BO13" s="221"/>
      <c r="BP13" s="221"/>
      <c r="BQ13" s="226">
        <v>7</v>
      </c>
      <c r="BR13" s="227"/>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22"/>
    </row>
    <row r="14" spans="1:131" s="223" customFormat="1" ht="26.25" customHeight="1" x14ac:dyDescent="0.15">
      <c r="A14" s="226">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20"/>
      <c r="BA14" s="220"/>
      <c r="BB14" s="220"/>
      <c r="BC14" s="220"/>
      <c r="BD14" s="220"/>
      <c r="BE14" s="221"/>
      <c r="BF14" s="221"/>
      <c r="BG14" s="221"/>
      <c r="BH14" s="221"/>
      <c r="BI14" s="221"/>
      <c r="BJ14" s="221"/>
      <c r="BK14" s="221"/>
      <c r="BL14" s="221"/>
      <c r="BM14" s="221"/>
      <c r="BN14" s="221"/>
      <c r="BO14" s="221"/>
      <c r="BP14" s="221"/>
      <c r="BQ14" s="226">
        <v>8</v>
      </c>
      <c r="BR14" s="227"/>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22"/>
    </row>
    <row r="15" spans="1:131" s="223" customFormat="1" ht="26.25" customHeight="1" x14ac:dyDescent="0.15">
      <c r="A15" s="226">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20"/>
      <c r="BA15" s="220"/>
      <c r="BB15" s="220"/>
      <c r="BC15" s="220"/>
      <c r="BD15" s="220"/>
      <c r="BE15" s="221"/>
      <c r="BF15" s="221"/>
      <c r="BG15" s="221"/>
      <c r="BH15" s="221"/>
      <c r="BI15" s="221"/>
      <c r="BJ15" s="221"/>
      <c r="BK15" s="221"/>
      <c r="BL15" s="221"/>
      <c r="BM15" s="221"/>
      <c r="BN15" s="221"/>
      <c r="BO15" s="221"/>
      <c r="BP15" s="221"/>
      <c r="BQ15" s="226">
        <v>9</v>
      </c>
      <c r="BR15" s="227"/>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22"/>
    </row>
    <row r="16" spans="1:131" s="223" customFormat="1" ht="26.25" customHeight="1" x14ac:dyDescent="0.15">
      <c r="A16" s="226">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20"/>
      <c r="BA16" s="220"/>
      <c r="BB16" s="220"/>
      <c r="BC16" s="220"/>
      <c r="BD16" s="220"/>
      <c r="BE16" s="221"/>
      <c r="BF16" s="221"/>
      <c r="BG16" s="221"/>
      <c r="BH16" s="221"/>
      <c r="BI16" s="221"/>
      <c r="BJ16" s="221"/>
      <c r="BK16" s="221"/>
      <c r="BL16" s="221"/>
      <c r="BM16" s="221"/>
      <c r="BN16" s="221"/>
      <c r="BO16" s="221"/>
      <c r="BP16" s="221"/>
      <c r="BQ16" s="226">
        <v>10</v>
      </c>
      <c r="BR16" s="227"/>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22"/>
    </row>
    <row r="17" spans="1:131" s="223" customFormat="1" ht="26.25" customHeight="1" x14ac:dyDescent="0.15">
      <c r="A17" s="226">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20"/>
      <c r="BA17" s="220"/>
      <c r="BB17" s="220"/>
      <c r="BC17" s="220"/>
      <c r="BD17" s="220"/>
      <c r="BE17" s="221"/>
      <c r="BF17" s="221"/>
      <c r="BG17" s="221"/>
      <c r="BH17" s="221"/>
      <c r="BI17" s="221"/>
      <c r="BJ17" s="221"/>
      <c r="BK17" s="221"/>
      <c r="BL17" s="221"/>
      <c r="BM17" s="221"/>
      <c r="BN17" s="221"/>
      <c r="BO17" s="221"/>
      <c r="BP17" s="221"/>
      <c r="BQ17" s="226">
        <v>11</v>
      </c>
      <c r="BR17" s="227"/>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22"/>
    </row>
    <row r="18" spans="1:131" s="223" customFormat="1" ht="26.25" customHeight="1" x14ac:dyDescent="0.15">
      <c r="A18" s="226">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20"/>
      <c r="BA18" s="220"/>
      <c r="BB18" s="220"/>
      <c r="BC18" s="220"/>
      <c r="BD18" s="220"/>
      <c r="BE18" s="221"/>
      <c r="BF18" s="221"/>
      <c r="BG18" s="221"/>
      <c r="BH18" s="221"/>
      <c r="BI18" s="221"/>
      <c r="BJ18" s="221"/>
      <c r="BK18" s="221"/>
      <c r="BL18" s="221"/>
      <c r="BM18" s="221"/>
      <c r="BN18" s="221"/>
      <c r="BO18" s="221"/>
      <c r="BP18" s="221"/>
      <c r="BQ18" s="226">
        <v>12</v>
      </c>
      <c r="BR18" s="227"/>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22"/>
    </row>
    <row r="19" spans="1:131" s="223" customFormat="1" ht="26.25" customHeight="1" x14ac:dyDescent="0.15">
      <c r="A19" s="226">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20"/>
      <c r="BA19" s="220"/>
      <c r="BB19" s="220"/>
      <c r="BC19" s="220"/>
      <c r="BD19" s="220"/>
      <c r="BE19" s="221"/>
      <c r="BF19" s="221"/>
      <c r="BG19" s="221"/>
      <c r="BH19" s="221"/>
      <c r="BI19" s="221"/>
      <c r="BJ19" s="221"/>
      <c r="BK19" s="221"/>
      <c r="BL19" s="221"/>
      <c r="BM19" s="221"/>
      <c r="BN19" s="221"/>
      <c r="BO19" s="221"/>
      <c r="BP19" s="221"/>
      <c r="BQ19" s="226">
        <v>13</v>
      </c>
      <c r="BR19" s="227"/>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22"/>
    </row>
    <row r="20" spans="1:131" s="223" customFormat="1" ht="26.25" customHeight="1" x14ac:dyDescent="0.15">
      <c r="A20" s="226">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20"/>
      <c r="BA20" s="220"/>
      <c r="BB20" s="220"/>
      <c r="BC20" s="220"/>
      <c r="BD20" s="220"/>
      <c r="BE20" s="221"/>
      <c r="BF20" s="221"/>
      <c r="BG20" s="221"/>
      <c r="BH20" s="221"/>
      <c r="BI20" s="221"/>
      <c r="BJ20" s="221"/>
      <c r="BK20" s="221"/>
      <c r="BL20" s="221"/>
      <c r="BM20" s="221"/>
      <c r="BN20" s="221"/>
      <c r="BO20" s="221"/>
      <c r="BP20" s="221"/>
      <c r="BQ20" s="226">
        <v>14</v>
      </c>
      <c r="BR20" s="227"/>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22"/>
    </row>
    <row r="21" spans="1:131" s="223" customFormat="1" ht="26.25" customHeight="1" thickBot="1" x14ac:dyDescent="0.2">
      <c r="A21" s="226">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20"/>
      <c r="BA21" s="220"/>
      <c r="BB21" s="220"/>
      <c r="BC21" s="220"/>
      <c r="BD21" s="220"/>
      <c r="BE21" s="221"/>
      <c r="BF21" s="221"/>
      <c r="BG21" s="221"/>
      <c r="BH21" s="221"/>
      <c r="BI21" s="221"/>
      <c r="BJ21" s="221"/>
      <c r="BK21" s="221"/>
      <c r="BL21" s="221"/>
      <c r="BM21" s="221"/>
      <c r="BN21" s="221"/>
      <c r="BO21" s="221"/>
      <c r="BP21" s="221"/>
      <c r="BQ21" s="226">
        <v>15</v>
      </c>
      <c r="BR21" s="227"/>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22"/>
    </row>
    <row r="22" spans="1:131" s="223" customFormat="1" ht="26.25" customHeight="1" x14ac:dyDescent="0.15">
      <c r="A22" s="226">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376</v>
      </c>
      <c r="BA22" s="1064"/>
      <c r="BB22" s="1064"/>
      <c r="BC22" s="1064"/>
      <c r="BD22" s="1065"/>
      <c r="BE22" s="221"/>
      <c r="BF22" s="221"/>
      <c r="BG22" s="221"/>
      <c r="BH22" s="221"/>
      <c r="BI22" s="221"/>
      <c r="BJ22" s="221"/>
      <c r="BK22" s="221"/>
      <c r="BL22" s="221"/>
      <c r="BM22" s="221"/>
      <c r="BN22" s="221"/>
      <c r="BO22" s="221"/>
      <c r="BP22" s="221"/>
      <c r="BQ22" s="226">
        <v>16</v>
      </c>
      <c r="BR22" s="227"/>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22"/>
    </row>
    <row r="23" spans="1:131" s="223" customFormat="1" ht="26.25" customHeight="1" thickBot="1" x14ac:dyDescent="0.2">
      <c r="A23" s="228" t="s">
        <v>377</v>
      </c>
      <c r="B23" s="973" t="s">
        <v>378</v>
      </c>
      <c r="C23" s="974"/>
      <c r="D23" s="974"/>
      <c r="E23" s="974"/>
      <c r="F23" s="974"/>
      <c r="G23" s="974"/>
      <c r="H23" s="974"/>
      <c r="I23" s="974"/>
      <c r="J23" s="974"/>
      <c r="K23" s="974"/>
      <c r="L23" s="974"/>
      <c r="M23" s="974"/>
      <c r="N23" s="974"/>
      <c r="O23" s="974"/>
      <c r="P23" s="984"/>
      <c r="Q23" s="1103">
        <v>31007</v>
      </c>
      <c r="R23" s="1097"/>
      <c r="S23" s="1097"/>
      <c r="T23" s="1097"/>
      <c r="U23" s="1097"/>
      <c r="V23" s="1097">
        <v>29296</v>
      </c>
      <c r="W23" s="1097"/>
      <c r="X23" s="1097"/>
      <c r="Y23" s="1097"/>
      <c r="Z23" s="1097"/>
      <c r="AA23" s="1097">
        <v>1711</v>
      </c>
      <c r="AB23" s="1097"/>
      <c r="AC23" s="1097"/>
      <c r="AD23" s="1097"/>
      <c r="AE23" s="1104"/>
      <c r="AF23" s="1105">
        <v>1359</v>
      </c>
      <c r="AG23" s="1097"/>
      <c r="AH23" s="1097"/>
      <c r="AI23" s="1097"/>
      <c r="AJ23" s="1106"/>
      <c r="AK23" s="1107"/>
      <c r="AL23" s="1108"/>
      <c r="AM23" s="1108"/>
      <c r="AN23" s="1108"/>
      <c r="AO23" s="1108"/>
      <c r="AP23" s="1097">
        <v>28905</v>
      </c>
      <c r="AQ23" s="1097"/>
      <c r="AR23" s="1097"/>
      <c r="AS23" s="1097"/>
      <c r="AT23" s="1097"/>
      <c r="AU23" s="1098"/>
      <c r="AV23" s="1098"/>
      <c r="AW23" s="1098"/>
      <c r="AX23" s="1098"/>
      <c r="AY23" s="1099"/>
      <c r="AZ23" s="1100" t="s">
        <v>122</v>
      </c>
      <c r="BA23" s="1101"/>
      <c r="BB23" s="1101"/>
      <c r="BC23" s="1101"/>
      <c r="BD23" s="1102"/>
      <c r="BE23" s="221"/>
      <c r="BF23" s="221"/>
      <c r="BG23" s="221"/>
      <c r="BH23" s="221"/>
      <c r="BI23" s="221"/>
      <c r="BJ23" s="221"/>
      <c r="BK23" s="221"/>
      <c r="BL23" s="221"/>
      <c r="BM23" s="221"/>
      <c r="BN23" s="221"/>
      <c r="BO23" s="221"/>
      <c r="BP23" s="221"/>
      <c r="BQ23" s="226">
        <v>17</v>
      </c>
      <c r="BR23" s="227"/>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22"/>
    </row>
    <row r="24" spans="1:131" s="223" customFormat="1" ht="26.25" customHeight="1" x14ac:dyDescent="0.15">
      <c r="A24" s="1096" t="s">
        <v>379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20"/>
      <c r="BA24" s="220"/>
      <c r="BB24" s="220"/>
      <c r="BC24" s="220"/>
      <c r="BD24" s="220"/>
      <c r="BE24" s="221"/>
      <c r="BF24" s="221"/>
      <c r="BG24" s="221"/>
      <c r="BH24" s="221"/>
      <c r="BI24" s="221"/>
      <c r="BJ24" s="221"/>
      <c r="BK24" s="221"/>
      <c r="BL24" s="221"/>
      <c r="BM24" s="221"/>
      <c r="BN24" s="221"/>
      <c r="BO24" s="221"/>
      <c r="BP24" s="221"/>
      <c r="BQ24" s="226">
        <v>18</v>
      </c>
      <c r="BR24" s="227"/>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22"/>
    </row>
    <row r="25" spans="1:131" ht="26.25" customHeight="1" thickBot="1" x14ac:dyDescent="0.2">
      <c r="A25" s="1095" t="s">
        <v>380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20"/>
      <c r="BK25" s="220"/>
      <c r="BL25" s="220"/>
      <c r="BM25" s="220"/>
      <c r="BN25" s="220"/>
      <c r="BO25" s="229"/>
      <c r="BP25" s="229"/>
      <c r="BQ25" s="226">
        <v>19</v>
      </c>
      <c r="BR25" s="227"/>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18"/>
    </row>
    <row r="26" spans="1:131" ht="26.25" customHeight="1" x14ac:dyDescent="0.15">
      <c r="A26" s="1031" t="s">
        <v>357</v>
      </c>
      <c r="B26" s="1032"/>
      <c r="C26" s="1032"/>
      <c r="D26" s="1032"/>
      <c r="E26" s="1032"/>
      <c r="F26" s="1032"/>
      <c r="G26" s="1032"/>
      <c r="H26" s="1032"/>
      <c r="I26" s="1032"/>
      <c r="J26" s="1032"/>
      <c r="K26" s="1032"/>
      <c r="L26" s="1032"/>
      <c r="M26" s="1032"/>
      <c r="N26" s="1032"/>
      <c r="O26" s="1032"/>
      <c r="P26" s="1033"/>
      <c r="Q26" s="1037" t="s">
        <v>381</v>
      </c>
      <c r="R26" s="1038"/>
      <c r="S26" s="1038"/>
      <c r="T26" s="1038"/>
      <c r="U26" s="1039"/>
      <c r="V26" s="1037" t="s">
        <v>382</v>
      </c>
      <c r="W26" s="1038"/>
      <c r="X26" s="1038"/>
      <c r="Y26" s="1038"/>
      <c r="Z26" s="1039"/>
      <c r="AA26" s="1037" t="s">
        <v>383</v>
      </c>
      <c r="AB26" s="1038"/>
      <c r="AC26" s="1038"/>
      <c r="AD26" s="1038"/>
      <c r="AE26" s="1038"/>
      <c r="AF26" s="1091" t="s">
        <v>384</v>
      </c>
      <c r="AG26" s="1044"/>
      <c r="AH26" s="1044"/>
      <c r="AI26" s="1044"/>
      <c r="AJ26" s="1092"/>
      <c r="AK26" s="1038" t="s">
        <v>385</v>
      </c>
      <c r="AL26" s="1038"/>
      <c r="AM26" s="1038"/>
      <c r="AN26" s="1038"/>
      <c r="AO26" s="1039"/>
      <c r="AP26" s="1037" t="s">
        <v>386</v>
      </c>
      <c r="AQ26" s="1038"/>
      <c r="AR26" s="1038"/>
      <c r="AS26" s="1038"/>
      <c r="AT26" s="1039"/>
      <c r="AU26" s="1037" t="s">
        <v>387</v>
      </c>
      <c r="AV26" s="1038"/>
      <c r="AW26" s="1038"/>
      <c r="AX26" s="1038"/>
      <c r="AY26" s="1039"/>
      <c r="AZ26" s="1037" t="s">
        <v>388</v>
      </c>
      <c r="BA26" s="1038"/>
      <c r="BB26" s="1038"/>
      <c r="BC26" s="1038"/>
      <c r="BD26" s="1039"/>
      <c r="BE26" s="1037" t="s">
        <v>364</v>
      </c>
      <c r="BF26" s="1038"/>
      <c r="BG26" s="1038"/>
      <c r="BH26" s="1038"/>
      <c r="BI26" s="1051"/>
      <c r="BJ26" s="220"/>
      <c r="BK26" s="220"/>
      <c r="BL26" s="220"/>
      <c r="BM26" s="220"/>
      <c r="BN26" s="220"/>
      <c r="BO26" s="229"/>
      <c r="BP26" s="229"/>
      <c r="BQ26" s="226">
        <v>20</v>
      </c>
      <c r="BR26" s="227"/>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18"/>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20"/>
      <c r="BK27" s="220"/>
      <c r="BL27" s="220"/>
      <c r="BM27" s="220"/>
      <c r="BN27" s="220"/>
      <c r="BO27" s="229"/>
      <c r="BP27" s="229"/>
      <c r="BQ27" s="226">
        <v>21</v>
      </c>
      <c r="BR27" s="227"/>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18"/>
    </row>
    <row r="28" spans="1:131" ht="26.25" customHeight="1" thickTop="1" x14ac:dyDescent="0.15">
      <c r="A28" s="230">
        <v>1</v>
      </c>
      <c r="B28" s="1083" t="s">
        <v>389</v>
      </c>
      <c r="C28" s="1084"/>
      <c r="D28" s="1084"/>
      <c r="E28" s="1084"/>
      <c r="F28" s="1084"/>
      <c r="G28" s="1084"/>
      <c r="H28" s="1084"/>
      <c r="I28" s="1084"/>
      <c r="J28" s="1084"/>
      <c r="K28" s="1084"/>
      <c r="L28" s="1084"/>
      <c r="M28" s="1084"/>
      <c r="N28" s="1084"/>
      <c r="O28" s="1084"/>
      <c r="P28" s="1085"/>
      <c r="Q28" s="1086">
        <v>3317</v>
      </c>
      <c r="R28" s="1087"/>
      <c r="S28" s="1087"/>
      <c r="T28" s="1087"/>
      <c r="U28" s="1087"/>
      <c r="V28" s="1087">
        <v>3250</v>
      </c>
      <c r="W28" s="1087"/>
      <c r="X28" s="1087"/>
      <c r="Y28" s="1087"/>
      <c r="Z28" s="1087"/>
      <c r="AA28" s="1087">
        <v>67</v>
      </c>
      <c r="AB28" s="1087"/>
      <c r="AC28" s="1087"/>
      <c r="AD28" s="1087"/>
      <c r="AE28" s="1088"/>
      <c r="AF28" s="1089">
        <v>67</v>
      </c>
      <c r="AG28" s="1087"/>
      <c r="AH28" s="1087"/>
      <c r="AI28" s="1087"/>
      <c r="AJ28" s="1090"/>
      <c r="AK28" s="1078">
        <f>268+78</f>
        <v>346</v>
      </c>
      <c r="AL28" s="1079"/>
      <c r="AM28" s="1079"/>
      <c r="AN28" s="1079"/>
      <c r="AO28" s="1079"/>
      <c r="AP28" s="1079">
        <v>42</v>
      </c>
      <c r="AQ28" s="1079"/>
      <c r="AR28" s="1079"/>
      <c r="AS28" s="1079"/>
      <c r="AT28" s="1079"/>
      <c r="AU28" s="1007">
        <v>18</v>
      </c>
      <c r="AV28" s="1007"/>
      <c r="AW28" s="1007"/>
      <c r="AX28" s="1007"/>
      <c r="AY28" s="1007"/>
      <c r="AZ28" s="1080" t="s">
        <v>552</v>
      </c>
      <c r="BA28" s="1080"/>
      <c r="BB28" s="1080"/>
      <c r="BC28" s="1080"/>
      <c r="BD28" s="1080"/>
      <c r="BE28" s="1081"/>
      <c r="BF28" s="1081"/>
      <c r="BG28" s="1081"/>
      <c r="BH28" s="1081"/>
      <c r="BI28" s="1082"/>
      <c r="BJ28" s="220"/>
      <c r="BK28" s="220"/>
      <c r="BL28" s="220"/>
      <c r="BM28" s="220"/>
      <c r="BN28" s="220"/>
      <c r="BO28" s="229"/>
      <c r="BP28" s="229"/>
      <c r="BQ28" s="226">
        <v>22</v>
      </c>
      <c r="BR28" s="227"/>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18"/>
    </row>
    <row r="29" spans="1:131" ht="26.25" customHeight="1" x14ac:dyDescent="0.15">
      <c r="A29" s="230">
        <v>2</v>
      </c>
      <c r="B29" s="1066" t="s">
        <v>390</v>
      </c>
      <c r="C29" s="1067"/>
      <c r="D29" s="1067"/>
      <c r="E29" s="1067"/>
      <c r="F29" s="1067"/>
      <c r="G29" s="1067"/>
      <c r="H29" s="1067"/>
      <c r="I29" s="1067"/>
      <c r="J29" s="1067"/>
      <c r="K29" s="1067"/>
      <c r="L29" s="1067"/>
      <c r="M29" s="1067"/>
      <c r="N29" s="1067"/>
      <c r="O29" s="1067"/>
      <c r="P29" s="1068"/>
      <c r="Q29" s="1074">
        <v>601</v>
      </c>
      <c r="R29" s="1075"/>
      <c r="S29" s="1075"/>
      <c r="T29" s="1075"/>
      <c r="U29" s="1075"/>
      <c r="V29" s="1075">
        <v>599</v>
      </c>
      <c r="W29" s="1075"/>
      <c r="X29" s="1075"/>
      <c r="Y29" s="1075"/>
      <c r="Z29" s="1075"/>
      <c r="AA29" s="1075">
        <v>2</v>
      </c>
      <c r="AB29" s="1075"/>
      <c r="AC29" s="1075"/>
      <c r="AD29" s="1075"/>
      <c r="AE29" s="1076"/>
      <c r="AF29" s="1071">
        <v>2</v>
      </c>
      <c r="AG29" s="1072"/>
      <c r="AH29" s="1072"/>
      <c r="AI29" s="1072"/>
      <c r="AJ29" s="1073"/>
      <c r="AK29" s="1016">
        <v>156</v>
      </c>
      <c r="AL29" s="1007"/>
      <c r="AM29" s="1007"/>
      <c r="AN29" s="1007"/>
      <c r="AO29" s="1007"/>
      <c r="AP29" s="1077" t="s">
        <v>551</v>
      </c>
      <c r="AQ29" s="1077"/>
      <c r="AR29" s="1077"/>
      <c r="AS29" s="1077"/>
      <c r="AT29" s="1077"/>
      <c r="AU29" s="1077" t="s">
        <v>551</v>
      </c>
      <c r="AV29" s="1077"/>
      <c r="AW29" s="1077"/>
      <c r="AX29" s="1077"/>
      <c r="AY29" s="1077"/>
      <c r="AZ29" s="1077" t="s">
        <v>552</v>
      </c>
      <c r="BA29" s="1077"/>
      <c r="BB29" s="1077"/>
      <c r="BC29" s="1077"/>
      <c r="BD29" s="1077"/>
      <c r="BE29" s="1008"/>
      <c r="BF29" s="1008"/>
      <c r="BG29" s="1008"/>
      <c r="BH29" s="1008"/>
      <c r="BI29" s="1009"/>
      <c r="BJ29" s="220"/>
      <c r="BK29" s="220"/>
      <c r="BL29" s="220"/>
      <c r="BM29" s="220"/>
      <c r="BN29" s="220"/>
      <c r="BO29" s="229"/>
      <c r="BP29" s="229"/>
      <c r="BQ29" s="226">
        <v>23</v>
      </c>
      <c r="BR29" s="227"/>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18"/>
    </row>
    <row r="30" spans="1:131" ht="26.25" customHeight="1" x14ac:dyDescent="0.15">
      <c r="A30" s="230">
        <v>3</v>
      </c>
      <c r="B30" s="1066" t="s">
        <v>391</v>
      </c>
      <c r="C30" s="1067"/>
      <c r="D30" s="1067"/>
      <c r="E30" s="1067"/>
      <c r="F30" s="1067"/>
      <c r="G30" s="1067"/>
      <c r="H30" s="1067"/>
      <c r="I30" s="1067"/>
      <c r="J30" s="1067"/>
      <c r="K30" s="1067"/>
      <c r="L30" s="1067"/>
      <c r="M30" s="1067"/>
      <c r="N30" s="1067"/>
      <c r="O30" s="1067"/>
      <c r="P30" s="1068"/>
      <c r="Q30" s="1074">
        <v>5192</v>
      </c>
      <c r="R30" s="1075"/>
      <c r="S30" s="1075"/>
      <c r="T30" s="1075"/>
      <c r="U30" s="1075"/>
      <c r="V30" s="1075">
        <v>4925</v>
      </c>
      <c r="W30" s="1075"/>
      <c r="X30" s="1075"/>
      <c r="Y30" s="1075"/>
      <c r="Z30" s="1075"/>
      <c r="AA30" s="1075">
        <v>267</v>
      </c>
      <c r="AB30" s="1075"/>
      <c r="AC30" s="1075"/>
      <c r="AD30" s="1075"/>
      <c r="AE30" s="1076"/>
      <c r="AF30" s="1071">
        <v>267</v>
      </c>
      <c r="AG30" s="1072"/>
      <c r="AH30" s="1072"/>
      <c r="AI30" s="1072"/>
      <c r="AJ30" s="1073"/>
      <c r="AK30" s="1016">
        <v>807</v>
      </c>
      <c r="AL30" s="1007"/>
      <c r="AM30" s="1007"/>
      <c r="AN30" s="1007"/>
      <c r="AO30" s="1007"/>
      <c r="AP30" s="1007">
        <v>71</v>
      </c>
      <c r="AQ30" s="1007"/>
      <c r="AR30" s="1007"/>
      <c r="AS30" s="1007"/>
      <c r="AT30" s="1007"/>
      <c r="AU30" s="1007">
        <v>71</v>
      </c>
      <c r="AV30" s="1007"/>
      <c r="AW30" s="1007"/>
      <c r="AX30" s="1007"/>
      <c r="AY30" s="1007"/>
      <c r="AZ30" s="1077" t="s">
        <v>552</v>
      </c>
      <c r="BA30" s="1077"/>
      <c r="BB30" s="1077"/>
      <c r="BC30" s="1077"/>
      <c r="BD30" s="1077"/>
      <c r="BE30" s="1008"/>
      <c r="BF30" s="1008"/>
      <c r="BG30" s="1008"/>
      <c r="BH30" s="1008"/>
      <c r="BI30" s="1009"/>
      <c r="BJ30" s="220"/>
      <c r="BK30" s="220"/>
      <c r="BL30" s="220"/>
      <c r="BM30" s="220"/>
      <c r="BN30" s="220"/>
      <c r="BO30" s="229"/>
      <c r="BP30" s="229"/>
      <c r="BQ30" s="226">
        <v>24</v>
      </c>
      <c r="BR30" s="227"/>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18"/>
    </row>
    <row r="31" spans="1:131" ht="26.25" customHeight="1" x14ac:dyDescent="0.15">
      <c r="A31" s="230">
        <v>4</v>
      </c>
      <c r="B31" s="1066" t="s">
        <v>392</v>
      </c>
      <c r="C31" s="1067"/>
      <c r="D31" s="1067"/>
      <c r="E31" s="1067"/>
      <c r="F31" s="1067"/>
      <c r="G31" s="1067"/>
      <c r="H31" s="1067"/>
      <c r="I31" s="1067"/>
      <c r="J31" s="1067"/>
      <c r="K31" s="1067"/>
      <c r="L31" s="1067"/>
      <c r="M31" s="1067"/>
      <c r="N31" s="1067"/>
      <c r="O31" s="1067"/>
      <c r="P31" s="1068"/>
      <c r="Q31" s="1074">
        <v>1022</v>
      </c>
      <c r="R31" s="1075"/>
      <c r="S31" s="1075"/>
      <c r="T31" s="1075"/>
      <c r="U31" s="1075"/>
      <c r="V31" s="1075">
        <v>969</v>
      </c>
      <c r="W31" s="1075"/>
      <c r="X31" s="1075"/>
      <c r="Y31" s="1075"/>
      <c r="Z31" s="1075"/>
      <c r="AA31" s="1075">
        <v>53</v>
      </c>
      <c r="AB31" s="1075"/>
      <c r="AC31" s="1075"/>
      <c r="AD31" s="1075"/>
      <c r="AE31" s="1076"/>
      <c r="AF31" s="1071">
        <v>1160</v>
      </c>
      <c r="AG31" s="1072"/>
      <c r="AH31" s="1072"/>
      <c r="AI31" s="1072"/>
      <c r="AJ31" s="1073"/>
      <c r="AK31" s="1016">
        <v>372</v>
      </c>
      <c r="AL31" s="1007"/>
      <c r="AM31" s="1007"/>
      <c r="AN31" s="1007"/>
      <c r="AO31" s="1007"/>
      <c r="AP31" s="1007">
        <v>3899</v>
      </c>
      <c r="AQ31" s="1007"/>
      <c r="AR31" s="1007"/>
      <c r="AS31" s="1007"/>
      <c r="AT31" s="1007"/>
      <c r="AU31" s="1007">
        <v>1649</v>
      </c>
      <c r="AV31" s="1007"/>
      <c r="AW31" s="1007"/>
      <c r="AX31" s="1007"/>
      <c r="AY31" s="1007"/>
      <c r="AZ31" s="1077" t="s">
        <v>552</v>
      </c>
      <c r="BA31" s="1077"/>
      <c r="BB31" s="1077"/>
      <c r="BC31" s="1077"/>
      <c r="BD31" s="1077"/>
      <c r="BE31" s="1008" t="s">
        <v>393</v>
      </c>
      <c r="BF31" s="1008"/>
      <c r="BG31" s="1008"/>
      <c r="BH31" s="1008"/>
      <c r="BI31" s="1009"/>
      <c r="BJ31" s="220"/>
      <c r="BK31" s="220"/>
      <c r="BL31" s="220"/>
      <c r="BM31" s="220"/>
      <c r="BN31" s="220"/>
      <c r="BO31" s="229"/>
      <c r="BP31" s="229"/>
      <c r="BQ31" s="226">
        <v>25</v>
      </c>
      <c r="BR31" s="227"/>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18"/>
    </row>
    <row r="32" spans="1:131" ht="26.25" customHeight="1" x14ac:dyDescent="0.15">
      <c r="A32" s="230">
        <v>5</v>
      </c>
      <c r="B32" s="1066" t="s">
        <v>394</v>
      </c>
      <c r="C32" s="1067"/>
      <c r="D32" s="1067"/>
      <c r="E32" s="1067"/>
      <c r="F32" s="1067"/>
      <c r="G32" s="1067"/>
      <c r="H32" s="1067"/>
      <c r="I32" s="1067"/>
      <c r="J32" s="1067"/>
      <c r="K32" s="1067"/>
      <c r="L32" s="1067"/>
      <c r="M32" s="1067"/>
      <c r="N32" s="1067"/>
      <c r="O32" s="1067"/>
      <c r="P32" s="1068"/>
      <c r="Q32" s="1074">
        <f>695+414+129+20+174+6</f>
        <v>1438</v>
      </c>
      <c r="R32" s="1075"/>
      <c r="S32" s="1075"/>
      <c r="T32" s="1075"/>
      <c r="U32" s="1075"/>
      <c r="V32" s="1075">
        <f>636+399+126+19+167+6</f>
        <v>1353</v>
      </c>
      <c r="W32" s="1075"/>
      <c r="X32" s="1075"/>
      <c r="Y32" s="1075"/>
      <c r="Z32" s="1075"/>
      <c r="AA32" s="1075">
        <f>59+15+3+2+7+0</f>
        <v>86</v>
      </c>
      <c r="AB32" s="1075"/>
      <c r="AC32" s="1075"/>
      <c r="AD32" s="1075"/>
      <c r="AE32" s="1076"/>
      <c r="AF32" s="1071">
        <v>283</v>
      </c>
      <c r="AG32" s="1072"/>
      <c r="AH32" s="1072"/>
      <c r="AI32" s="1072"/>
      <c r="AJ32" s="1073"/>
      <c r="AK32" s="1016">
        <f>874+294+74+19+107+1</f>
        <v>1369</v>
      </c>
      <c r="AL32" s="1007"/>
      <c r="AM32" s="1007"/>
      <c r="AN32" s="1007"/>
      <c r="AO32" s="1007"/>
      <c r="AP32" s="1007">
        <v>8260</v>
      </c>
      <c r="AQ32" s="1007"/>
      <c r="AR32" s="1007"/>
      <c r="AS32" s="1007"/>
      <c r="AT32" s="1007"/>
      <c r="AU32" s="1007">
        <v>7079</v>
      </c>
      <c r="AV32" s="1007"/>
      <c r="AW32" s="1007"/>
      <c r="AX32" s="1007"/>
      <c r="AY32" s="1007"/>
      <c r="AZ32" s="1077" t="s">
        <v>552</v>
      </c>
      <c r="BA32" s="1077"/>
      <c r="BB32" s="1077"/>
      <c r="BC32" s="1077"/>
      <c r="BD32" s="1077"/>
      <c r="BE32" s="1008" t="s">
        <v>393</v>
      </c>
      <c r="BF32" s="1008"/>
      <c r="BG32" s="1008"/>
      <c r="BH32" s="1008"/>
      <c r="BI32" s="1009"/>
      <c r="BJ32" s="220"/>
      <c r="BK32" s="220"/>
      <c r="BL32" s="220"/>
      <c r="BM32" s="220"/>
      <c r="BN32" s="220"/>
      <c r="BO32" s="229"/>
      <c r="BP32" s="229"/>
      <c r="BQ32" s="226">
        <v>26</v>
      </c>
      <c r="BR32" s="227"/>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18"/>
    </row>
    <row r="33" spans="1:131" ht="26.25" customHeight="1" x14ac:dyDescent="0.15">
      <c r="A33" s="230">
        <v>6</v>
      </c>
      <c r="B33" s="1066" t="s">
        <v>395</v>
      </c>
      <c r="C33" s="1067"/>
      <c r="D33" s="1067"/>
      <c r="E33" s="1067"/>
      <c r="F33" s="1067"/>
      <c r="G33" s="1067"/>
      <c r="H33" s="1067"/>
      <c r="I33" s="1067"/>
      <c r="J33" s="1067"/>
      <c r="K33" s="1067"/>
      <c r="L33" s="1067"/>
      <c r="M33" s="1067"/>
      <c r="N33" s="1067"/>
      <c r="O33" s="1067"/>
      <c r="P33" s="1068"/>
      <c r="Q33" s="1074">
        <f>94+13+10</f>
        <v>117</v>
      </c>
      <c r="R33" s="1075"/>
      <c r="S33" s="1075"/>
      <c r="T33" s="1075"/>
      <c r="U33" s="1075"/>
      <c r="V33" s="1075">
        <v>108</v>
      </c>
      <c r="W33" s="1075"/>
      <c r="X33" s="1075"/>
      <c r="Y33" s="1075"/>
      <c r="Z33" s="1075"/>
      <c r="AA33" s="1075">
        <v>10</v>
      </c>
      <c r="AB33" s="1075"/>
      <c r="AC33" s="1075"/>
      <c r="AD33" s="1075"/>
      <c r="AE33" s="1076"/>
      <c r="AF33" s="1071">
        <v>10</v>
      </c>
      <c r="AG33" s="1072"/>
      <c r="AH33" s="1072"/>
      <c r="AI33" s="1072"/>
      <c r="AJ33" s="1073"/>
      <c r="AK33" s="1016">
        <v>14</v>
      </c>
      <c r="AL33" s="1007"/>
      <c r="AM33" s="1007"/>
      <c r="AN33" s="1007"/>
      <c r="AO33" s="1007"/>
      <c r="AP33" s="1077" t="s">
        <v>551</v>
      </c>
      <c r="AQ33" s="1077"/>
      <c r="AR33" s="1077"/>
      <c r="AS33" s="1077"/>
      <c r="AT33" s="1077"/>
      <c r="AU33" s="1077" t="s">
        <v>552</v>
      </c>
      <c r="AV33" s="1077"/>
      <c r="AW33" s="1077"/>
      <c r="AX33" s="1077"/>
      <c r="AY33" s="1077"/>
      <c r="AZ33" s="1077" t="s">
        <v>552</v>
      </c>
      <c r="BA33" s="1077"/>
      <c r="BB33" s="1077"/>
      <c r="BC33" s="1077"/>
      <c r="BD33" s="1077"/>
      <c r="BE33" s="1008" t="s">
        <v>396</v>
      </c>
      <c r="BF33" s="1008"/>
      <c r="BG33" s="1008"/>
      <c r="BH33" s="1008"/>
      <c r="BI33" s="1009"/>
      <c r="BJ33" s="220"/>
      <c r="BK33" s="220"/>
      <c r="BL33" s="220"/>
      <c r="BM33" s="220"/>
      <c r="BN33" s="220"/>
      <c r="BO33" s="229"/>
      <c r="BP33" s="229"/>
      <c r="BQ33" s="226">
        <v>27</v>
      </c>
      <c r="BR33" s="227"/>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18"/>
    </row>
    <row r="34" spans="1:131" ht="26.25" customHeight="1" x14ac:dyDescent="0.15">
      <c r="A34" s="230">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20"/>
      <c r="BK34" s="220"/>
      <c r="BL34" s="220"/>
      <c r="BM34" s="220"/>
      <c r="BN34" s="220"/>
      <c r="BO34" s="229"/>
      <c r="BP34" s="229"/>
      <c r="BQ34" s="226">
        <v>28</v>
      </c>
      <c r="BR34" s="227"/>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18"/>
    </row>
    <row r="35" spans="1:131" ht="26.25" customHeight="1" x14ac:dyDescent="0.15">
      <c r="A35" s="230">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20"/>
      <c r="BK35" s="220"/>
      <c r="BL35" s="220"/>
      <c r="BM35" s="220"/>
      <c r="BN35" s="220"/>
      <c r="BO35" s="229"/>
      <c r="BP35" s="229"/>
      <c r="BQ35" s="226">
        <v>29</v>
      </c>
      <c r="BR35" s="227"/>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18"/>
    </row>
    <row r="36" spans="1:131" ht="26.25" customHeight="1" x14ac:dyDescent="0.15">
      <c r="A36" s="230">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20"/>
      <c r="BK36" s="220"/>
      <c r="BL36" s="220"/>
      <c r="BM36" s="220"/>
      <c r="BN36" s="220"/>
      <c r="BO36" s="229"/>
      <c r="BP36" s="229"/>
      <c r="BQ36" s="226">
        <v>30</v>
      </c>
      <c r="BR36" s="227"/>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18"/>
    </row>
    <row r="37" spans="1:131" ht="26.25" customHeight="1" x14ac:dyDescent="0.15">
      <c r="A37" s="230">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20"/>
      <c r="BK37" s="220"/>
      <c r="BL37" s="220"/>
      <c r="BM37" s="220"/>
      <c r="BN37" s="220"/>
      <c r="BO37" s="229"/>
      <c r="BP37" s="229"/>
      <c r="BQ37" s="226">
        <v>31</v>
      </c>
      <c r="BR37" s="227"/>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18"/>
    </row>
    <row r="38" spans="1:131" ht="26.25" customHeight="1" x14ac:dyDescent="0.15">
      <c r="A38" s="230">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20"/>
      <c r="BK38" s="220"/>
      <c r="BL38" s="220"/>
      <c r="BM38" s="220"/>
      <c r="BN38" s="220"/>
      <c r="BO38" s="229"/>
      <c r="BP38" s="229"/>
      <c r="BQ38" s="226">
        <v>32</v>
      </c>
      <c r="BR38" s="227"/>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18"/>
    </row>
    <row r="39" spans="1:131" ht="26.25" customHeight="1" x14ac:dyDescent="0.15">
      <c r="A39" s="230">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20"/>
      <c r="BK39" s="220"/>
      <c r="BL39" s="220"/>
      <c r="BM39" s="220"/>
      <c r="BN39" s="220"/>
      <c r="BO39" s="229"/>
      <c r="BP39" s="229"/>
      <c r="BQ39" s="226">
        <v>33</v>
      </c>
      <c r="BR39" s="227"/>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18"/>
    </row>
    <row r="40" spans="1:131" ht="26.25" customHeight="1" x14ac:dyDescent="0.15">
      <c r="A40" s="226">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20"/>
      <c r="BK40" s="220"/>
      <c r="BL40" s="220"/>
      <c r="BM40" s="220"/>
      <c r="BN40" s="220"/>
      <c r="BO40" s="229"/>
      <c r="BP40" s="229"/>
      <c r="BQ40" s="226">
        <v>34</v>
      </c>
      <c r="BR40" s="227"/>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18"/>
    </row>
    <row r="41" spans="1:131" ht="26.25" customHeight="1" x14ac:dyDescent="0.15">
      <c r="A41" s="226">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20"/>
      <c r="BK41" s="220"/>
      <c r="BL41" s="220"/>
      <c r="BM41" s="220"/>
      <c r="BN41" s="220"/>
      <c r="BO41" s="229"/>
      <c r="BP41" s="229"/>
      <c r="BQ41" s="226">
        <v>35</v>
      </c>
      <c r="BR41" s="227"/>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18"/>
    </row>
    <row r="42" spans="1:131" ht="26.25" customHeight="1" x14ac:dyDescent="0.15">
      <c r="A42" s="226">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20"/>
      <c r="BK42" s="220"/>
      <c r="BL42" s="220"/>
      <c r="BM42" s="220"/>
      <c r="BN42" s="220"/>
      <c r="BO42" s="229"/>
      <c r="BP42" s="229"/>
      <c r="BQ42" s="226">
        <v>36</v>
      </c>
      <c r="BR42" s="227"/>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18"/>
    </row>
    <row r="43" spans="1:131" ht="26.25" customHeight="1" x14ac:dyDescent="0.15">
      <c r="A43" s="226">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20"/>
      <c r="BK43" s="220"/>
      <c r="BL43" s="220"/>
      <c r="BM43" s="220"/>
      <c r="BN43" s="220"/>
      <c r="BO43" s="229"/>
      <c r="BP43" s="229"/>
      <c r="BQ43" s="226">
        <v>37</v>
      </c>
      <c r="BR43" s="227"/>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18"/>
    </row>
    <row r="44" spans="1:131" ht="26.25" customHeight="1" x14ac:dyDescent="0.15">
      <c r="A44" s="226">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20"/>
      <c r="BK44" s="220"/>
      <c r="BL44" s="220"/>
      <c r="BM44" s="220"/>
      <c r="BN44" s="220"/>
      <c r="BO44" s="229"/>
      <c r="BP44" s="229"/>
      <c r="BQ44" s="226">
        <v>38</v>
      </c>
      <c r="BR44" s="227"/>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18"/>
    </row>
    <row r="45" spans="1:131" ht="26.25" customHeight="1" x14ac:dyDescent="0.15">
      <c r="A45" s="226">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20"/>
      <c r="BK45" s="220"/>
      <c r="BL45" s="220"/>
      <c r="BM45" s="220"/>
      <c r="BN45" s="220"/>
      <c r="BO45" s="229"/>
      <c r="BP45" s="229"/>
      <c r="BQ45" s="226">
        <v>39</v>
      </c>
      <c r="BR45" s="227"/>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18"/>
    </row>
    <row r="46" spans="1:131" ht="26.25" customHeight="1" x14ac:dyDescent="0.15">
      <c r="A46" s="226">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20"/>
      <c r="BK46" s="220"/>
      <c r="BL46" s="220"/>
      <c r="BM46" s="220"/>
      <c r="BN46" s="220"/>
      <c r="BO46" s="229"/>
      <c r="BP46" s="229"/>
      <c r="BQ46" s="226">
        <v>40</v>
      </c>
      <c r="BR46" s="227"/>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18"/>
    </row>
    <row r="47" spans="1:131" ht="26.25" customHeight="1" x14ac:dyDescent="0.15">
      <c r="A47" s="226">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20"/>
      <c r="BK47" s="220"/>
      <c r="BL47" s="220"/>
      <c r="BM47" s="220"/>
      <c r="BN47" s="220"/>
      <c r="BO47" s="229"/>
      <c r="BP47" s="229"/>
      <c r="BQ47" s="226">
        <v>41</v>
      </c>
      <c r="BR47" s="227"/>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18"/>
    </row>
    <row r="48" spans="1:131" ht="26.25" customHeight="1" x14ac:dyDescent="0.15">
      <c r="A48" s="226">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20"/>
      <c r="BK48" s="220"/>
      <c r="BL48" s="220"/>
      <c r="BM48" s="220"/>
      <c r="BN48" s="220"/>
      <c r="BO48" s="229"/>
      <c r="BP48" s="229"/>
      <c r="BQ48" s="226">
        <v>42</v>
      </c>
      <c r="BR48" s="227"/>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18"/>
    </row>
    <row r="49" spans="1:131" ht="26.25" customHeight="1" x14ac:dyDescent="0.15">
      <c r="A49" s="226">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20"/>
      <c r="BK49" s="220"/>
      <c r="BL49" s="220"/>
      <c r="BM49" s="220"/>
      <c r="BN49" s="220"/>
      <c r="BO49" s="229"/>
      <c r="BP49" s="229"/>
      <c r="BQ49" s="226">
        <v>43</v>
      </c>
      <c r="BR49" s="227"/>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18"/>
    </row>
    <row r="50" spans="1:131" ht="26.25" customHeight="1" x14ac:dyDescent="0.15">
      <c r="A50" s="226">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20"/>
      <c r="BK50" s="220"/>
      <c r="BL50" s="220"/>
      <c r="BM50" s="220"/>
      <c r="BN50" s="220"/>
      <c r="BO50" s="229"/>
      <c r="BP50" s="229"/>
      <c r="BQ50" s="226">
        <v>44</v>
      </c>
      <c r="BR50" s="227"/>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18"/>
    </row>
    <row r="51" spans="1:131" ht="26.25" customHeight="1" x14ac:dyDescent="0.15">
      <c r="A51" s="226">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20"/>
      <c r="BK51" s="220"/>
      <c r="BL51" s="220"/>
      <c r="BM51" s="220"/>
      <c r="BN51" s="220"/>
      <c r="BO51" s="229"/>
      <c r="BP51" s="229"/>
      <c r="BQ51" s="226">
        <v>45</v>
      </c>
      <c r="BR51" s="227"/>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18"/>
    </row>
    <row r="52" spans="1:131" ht="26.25" customHeight="1" x14ac:dyDescent="0.15">
      <c r="A52" s="226">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20"/>
      <c r="BK52" s="220"/>
      <c r="BL52" s="220"/>
      <c r="BM52" s="220"/>
      <c r="BN52" s="220"/>
      <c r="BO52" s="229"/>
      <c r="BP52" s="229"/>
      <c r="BQ52" s="226">
        <v>46</v>
      </c>
      <c r="BR52" s="227"/>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18"/>
    </row>
    <row r="53" spans="1:131" ht="26.25" customHeight="1" x14ac:dyDescent="0.15">
      <c r="A53" s="226">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20"/>
      <c r="BK53" s="220"/>
      <c r="BL53" s="220"/>
      <c r="BM53" s="220"/>
      <c r="BN53" s="220"/>
      <c r="BO53" s="229"/>
      <c r="BP53" s="229"/>
      <c r="BQ53" s="226">
        <v>47</v>
      </c>
      <c r="BR53" s="227"/>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18"/>
    </row>
    <row r="54" spans="1:131" ht="26.25" customHeight="1" x14ac:dyDescent="0.15">
      <c r="A54" s="226">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20"/>
      <c r="BK54" s="220"/>
      <c r="BL54" s="220"/>
      <c r="BM54" s="220"/>
      <c r="BN54" s="220"/>
      <c r="BO54" s="229"/>
      <c r="BP54" s="229"/>
      <c r="BQ54" s="226">
        <v>48</v>
      </c>
      <c r="BR54" s="227"/>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18"/>
    </row>
    <row r="55" spans="1:131" ht="26.25" customHeight="1" x14ac:dyDescent="0.15">
      <c r="A55" s="226">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20"/>
      <c r="BK55" s="220"/>
      <c r="BL55" s="220"/>
      <c r="BM55" s="220"/>
      <c r="BN55" s="220"/>
      <c r="BO55" s="229"/>
      <c r="BP55" s="229"/>
      <c r="BQ55" s="226">
        <v>49</v>
      </c>
      <c r="BR55" s="227"/>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18"/>
    </row>
    <row r="56" spans="1:131" ht="26.25" customHeight="1" x14ac:dyDescent="0.15">
      <c r="A56" s="226">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20"/>
      <c r="BK56" s="220"/>
      <c r="BL56" s="220"/>
      <c r="BM56" s="220"/>
      <c r="BN56" s="220"/>
      <c r="BO56" s="229"/>
      <c r="BP56" s="229"/>
      <c r="BQ56" s="226">
        <v>50</v>
      </c>
      <c r="BR56" s="227"/>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18"/>
    </row>
    <row r="57" spans="1:131" ht="26.25" customHeight="1" x14ac:dyDescent="0.15">
      <c r="A57" s="226">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20"/>
      <c r="BK57" s="220"/>
      <c r="BL57" s="220"/>
      <c r="BM57" s="220"/>
      <c r="BN57" s="220"/>
      <c r="BO57" s="229"/>
      <c r="BP57" s="229"/>
      <c r="BQ57" s="226">
        <v>51</v>
      </c>
      <c r="BR57" s="227"/>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18"/>
    </row>
    <row r="58" spans="1:131" ht="26.25" customHeight="1" x14ac:dyDescent="0.15">
      <c r="A58" s="226">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20"/>
      <c r="BK58" s="220"/>
      <c r="BL58" s="220"/>
      <c r="BM58" s="220"/>
      <c r="BN58" s="220"/>
      <c r="BO58" s="229"/>
      <c r="BP58" s="229"/>
      <c r="BQ58" s="226">
        <v>52</v>
      </c>
      <c r="BR58" s="227"/>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18"/>
    </row>
    <row r="59" spans="1:131" ht="26.25" customHeight="1" x14ac:dyDescent="0.15">
      <c r="A59" s="226">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20"/>
      <c r="BK59" s="220"/>
      <c r="BL59" s="220"/>
      <c r="BM59" s="220"/>
      <c r="BN59" s="220"/>
      <c r="BO59" s="229"/>
      <c r="BP59" s="229"/>
      <c r="BQ59" s="226">
        <v>53</v>
      </c>
      <c r="BR59" s="227"/>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18"/>
    </row>
    <row r="60" spans="1:131" ht="26.25" customHeight="1" x14ac:dyDescent="0.15">
      <c r="A60" s="226">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20"/>
      <c r="BK60" s="220"/>
      <c r="BL60" s="220"/>
      <c r="BM60" s="220"/>
      <c r="BN60" s="220"/>
      <c r="BO60" s="229"/>
      <c r="BP60" s="229"/>
      <c r="BQ60" s="226">
        <v>54</v>
      </c>
      <c r="BR60" s="227"/>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18"/>
    </row>
    <row r="61" spans="1:131" ht="26.25" customHeight="1" thickBot="1" x14ac:dyDescent="0.2">
      <c r="A61" s="226">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20"/>
      <c r="BK61" s="220"/>
      <c r="BL61" s="220"/>
      <c r="BM61" s="220"/>
      <c r="BN61" s="220"/>
      <c r="BO61" s="229"/>
      <c r="BP61" s="229"/>
      <c r="BQ61" s="226">
        <v>55</v>
      </c>
      <c r="BR61" s="227"/>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18"/>
    </row>
    <row r="62" spans="1:131" ht="26.25" customHeight="1" x14ac:dyDescent="0.15">
      <c r="A62" s="226">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397</v>
      </c>
      <c r="BK62" s="1064"/>
      <c r="BL62" s="1064"/>
      <c r="BM62" s="1064"/>
      <c r="BN62" s="1065"/>
      <c r="BO62" s="229"/>
      <c r="BP62" s="229"/>
      <c r="BQ62" s="226">
        <v>56</v>
      </c>
      <c r="BR62" s="227"/>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18"/>
    </row>
    <row r="63" spans="1:131" ht="26.25" customHeight="1" thickBot="1" x14ac:dyDescent="0.2">
      <c r="A63" s="228" t="s">
        <v>377</v>
      </c>
      <c r="B63" s="973" t="s">
        <v>398</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1790</v>
      </c>
      <c r="AG63" s="995"/>
      <c r="AH63" s="995"/>
      <c r="AI63" s="995"/>
      <c r="AJ63" s="1058"/>
      <c r="AK63" s="1059"/>
      <c r="AL63" s="999"/>
      <c r="AM63" s="999"/>
      <c r="AN63" s="999"/>
      <c r="AO63" s="999"/>
      <c r="AP63" s="995">
        <v>12272</v>
      </c>
      <c r="AQ63" s="995"/>
      <c r="AR63" s="995"/>
      <c r="AS63" s="995"/>
      <c r="AT63" s="995"/>
      <c r="AU63" s="995">
        <v>8816</v>
      </c>
      <c r="AV63" s="995"/>
      <c r="AW63" s="995"/>
      <c r="AX63" s="995"/>
      <c r="AY63" s="995"/>
      <c r="AZ63" s="1053"/>
      <c r="BA63" s="1053"/>
      <c r="BB63" s="1053"/>
      <c r="BC63" s="1053"/>
      <c r="BD63" s="1053"/>
      <c r="BE63" s="996"/>
      <c r="BF63" s="996"/>
      <c r="BG63" s="996"/>
      <c r="BH63" s="996"/>
      <c r="BI63" s="997"/>
      <c r="BJ63" s="1054" t="s">
        <v>122</v>
      </c>
      <c r="BK63" s="989"/>
      <c r="BL63" s="989"/>
      <c r="BM63" s="989"/>
      <c r="BN63" s="1055"/>
      <c r="BO63" s="229"/>
      <c r="BP63" s="229"/>
      <c r="BQ63" s="226">
        <v>57</v>
      </c>
      <c r="BR63" s="227"/>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18"/>
    </row>
    <row r="66" spans="1:131" ht="26.25" customHeight="1" x14ac:dyDescent="0.15">
      <c r="A66" s="1031" t="s">
        <v>400</v>
      </c>
      <c r="B66" s="1032"/>
      <c r="C66" s="1032"/>
      <c r="D66" s="1032"/>
      <c r="E66" s="1032"/>
      <c r="F66" s="1032"/>
      <c r="G66" s="1032"/>
      <c r="H66" s="1032"/>
      <c r="I66" s="1032"/>
      <c r="J66" s="1032"/>
      <c r="K66" s="1032"/>
      <c r="L66" s="1032"/>
      <c r="M66" s="1032"/>
      <c r="N66" s="1032"/>
      <c r="O66" s="1032"/>
      <c r="P66" s="1033"/>
      <c r="Q66" s="1037" t="s">
        <v>381</v>
      </c>
      <c r="R66" s="1038"/>
      <c r="S66" s="1038"/>
      <c r="T66" s="1038"/>
      <c r="U66" s="1039"/>
      <c r="V66" s="1037" t="s">
        <v>382</v>
      </c>
      <c r="W66" s="1038"/>
      <c r="X66" s="1038"/>
      <c r="Y66" s="1038"/>
      <c r="Z66" s="1039"/>
      <c r="AA66" s="1037" t="s">
        <v>383</v>
      </c>
      <c r="AB66" s="1038"/>
      <c r="AC66" s="1038"/>
      <c r="AD66" s="1038"/>
      <c r="AE66" s="1039"/>
      <c r="AF66" s="1043" t="s">
        <v>384</v>
      </c>
      <c r="AG66" s="1044"/>
      <c r="AH66" s="1044"/>
      <c r="AI66" s="1044"/>
      <c r="AJ66" s="1045"/>
      <c r="AK66" s="1037" t="s">
        <v>385</v>
      </c>
      <c r="AL66" s="1032"/>
      <c r="AM66" s="1032"/>
      <c r="AN66" s="1032"/>
      <c r="AO66" s="1033"/>
      <c r="AP66" s="1037" t="s">
        <v>386</v>
      </c>
      <c r="AQ66" s="1038"/>
      <c r="AR66" s="1038"/>
      <c r="AS66" s="1038"/>
      <c r="AT66" s="1039"/>
      <c r="AU66" s="1037" t="s">
        <v>401</v>
      </c>
      <c r="AV66" s="1038"/>
      <c r="AW66" s="1038"/>
      <c r="AX66" s="1038"/>
      <c r="AY66" s="1039"/>
      <c r="AZ66" s="1037" t="s">
        <v>364</v>
      </c>
      <c r="BA66" s="1038"/>
      <c r="BB66" s="1038"/>
      <c r="BC66" s="1038"/>
      <c r="BD66" s="1051"/>
      <c r="BE66" s="229"/>
      <c r="BF66" s="229"/>
      <c r="BG66" s="229"/>
      <c r="BH66" s="229"/>
      <c r="BI66" s="229"/>
      <c r="BJ66" s="229"/>
      <c r="BK66" s="229"/>
      <c r="BL66" s="229"/>
      <c r="BM66" s="229"/>
      <c r="BN66" s="229"/>
      <c r="BO66" s="229"/>
      <c r="BP66" s="229"/>
      <c r="BQ66" s="226">
        <v>60</v>
      </c>
      <c r="BR66" s="231"/>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18"/>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29"/>
      <c r="BF67" s="229"/>
      <c r="BG67" s="229"/>
      <c r="BH67" s="229"/>
      <c r="BI67" s="229"/>
      <c r="BJ67" s="229"/>
      <c r="BK67" s="229"/>
      <c r="BL67" s="229"/>
      <c r="BM67" s="229"/>
      <c r="BN67" s="229"/>
      <c r="BO67" s="229"/>
      <c r="BP67" s="229"/>
      <c r="BQ67" s="226">
        <v>61</v>
      </c>
      <c r="BR67" s="231"/>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18"/>
    </row>
    <row r="68" spans="1:131" ht="26.25" customHeight="1" thickTop="1" x14ac:dyDescent="0.15">
      <c r="A68" s="224">
        <v>1</v>
      </c>
      <c r="B68" s="1021" t="s">
        <v>553</v>
      </c>
      <c r="C68" s="1022"/>
      <c r="D68" s="1022"/>
      <c r="E68" s="1022"/>
      <c r="F68" s="1022"/>
      <c r="G68" s="1022"/>
      <c r="H68" s="1022"/>
      <c r="I68" s="1022"/>
      <c r="J68" s="1022"/>
      <c r="K68" s="1022"/>
      <c r="L68" s="1022"/>
      <c r="M68" s="1022"/>
      <c r="N68" s="1022"/>
      <c r="O68" s="1022"/>
      <c r="P68" s="1023"/>
      <c r="Q68" s="1024">
        <v>1199</v>
      </c>
      <c r="R68" s="1018"/>
      <c r="S68" s="1018"/>
      <c r="T68" s="1018"/>
      <c r="U68" s="1018"/>
      <c r="V68" s="1018">
        <v>1199</v>
      </c>
      <c r="W68" s="1018"/>
      <c r="X68" s="1018"/>
      <c r="Y68" s="1018"/>
      <c r="Z68" s="1018"/>
      <c r="AA68" s="1018" t="s">
        <v>559</v>
      </c>
      <c r="AB68" s="1018"/>
      <c r="AC68" s="1018"/>
      <c r="AD68" s="1018"/>
      <c r="AE68" s="1018"/>
      <c r="AF68" s="1018" t="s">
        <v>560</v>
      </c>
      <c r="AG68" s="1018"/>
      <c r="AH68" s="1018"/>
      <c r="AI68" s="1018"/>
      <c r="AJ68" s="1018"/>
      <c r="AK68" s="1018" t="s">
        <v>559</v>
      </c>
      <c r="AL68" s="1018"/>
      <c r="AM68" s="1018"/>
      <c r="AN68" s="1018"/>
      <c r="AO68" s="1018"/>
      <c r="AP68" s="1018" t="s">
        <v>559</v>
      </c>
      <c r="AQ68" s="1018"/>
      <c r="AR68" s="1018"/>
      <c r="AS68" s="1018"/>
      <c r="AT68" s="1018"/>
      <c r="AU68" s="1018" t="s">
        <v>560</v>
      </c>
      <c r="AV68" s="1018"/>
      <c r="AW68" s="1018"/>
      <c r="AX68" s="1018"/>
      <c r="AY68" s="1018"/>
      <c r="AZ68" s="1019"/>
      <c r="BA68" s="1019"/>
      <c r="BB68" s="1019"/>
      <c r="BC68" s="1019"/>
      <c r="BD68" s="1020"/>
      <c r="BE68" s="229"/>
      <c r="BF68" s="229"/>
      <c r="BG68" s="229"/>
      <c r="BH68" s="229"/>
      <c r="BI68" s="229"/>
      <c r="BJ68" s="229"/>
      <c r="BK68" s="229"/>
      <c r="BL68" s="229"/>
      <c r="BM68" s="229"/>
      <c r="BN68" s="229"/>
      <c r="BO68" s="229"/>
      <c r="BP68" s="229"/>
      <c r="BQ68" s="226">
        <v>62</v>
      </c>
      <c r="BR68" s="231"/>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18"/>
    </row>
    <row r="69" spans="1:131" ht="26.25" customHeight="1" x14ac:dyDescent="0.15">
      <c r="A69" s="226">
        <v>2</v>
      </c>
      <c r="B69" s="1010" t="s">
        <v>554</v>
      </c>
      <c r="C69" s="1011"/>
      <c r="D69" s="1011"/>
      <c r="E69" s="1011"/>
      <c r="F69" s="1011"/>
      <c r="G69" s="1011"/>
      <c r="H69" s="1011"/>
      <c r="I69" s="1011"/>
      <c r="J69" s="1011"/>
      <c r="K69" s="1011"/>
      <c r="L69" s="1011"/>
      <c r="M69" s="1011"/>
      <c r="N69" s="1011"/>
      <c r="O69" s="1011"/>
      <c r="P69" s="1012"/>
      <c r="Q69" s="1013">
        <v>313311</v>
      </c>
      <c r="R69" s="1007"/>
      <c r="S69" s="1007"/>
      <c r="T69" s="1007"/>
      <c r="U69" s="1007"/>
      <c r="V69" s="1007">
        <v>310666</v>
      </c>
      <c r="W69" s="1007"/>
      <c r="X69" s="1007"/>
      <c r="Y69" s="1007"/>
      <c r="Z69" s="1007"/>
      <c r="AA69" s="1007">
        <v>2644</v>
      </c>
      <c r="AB69" s="1007"/>
      <c r="AC69" s="1007"/>
      <c r="AD69" s="1007"/>
      <c r="AE69" s="1007"/>
      <c r="AF69" s="1007">
        <v>2644</v>
      </c>
      <c r="AG69" s="1007"/>
      <c r="AH69" s="1007"/>
      <c r="AI69" s="1007"/>
      <c r="AJ69" s="1007"/>
      <c r="AK69" s="1007">
        <v>2298</v>
      </c>
      <c r="AL69" s="1007"/>
      <c r="AM69" s="1007"/>
      <c r="AN69" s="1007"/>
      <c r="AO69" s="1007"/>
      <c r="AP69" s="1007" t="s">
        <v>488</v>
      </c>
      <c r="AQ69" s="1007"/>
      <c r="AR69" s="1007"/>
      <c r="AS69" s="1007"/>
      <c r="AT69" s="1007"/>
      <c r="AU69" s="1007" t="s">
        <v>488</v>
      </c>
      <c r="AV69" s="1007"/>
      <c r="AW69" s="1007"/>
      <c r="AX69" s="1007"/>
      <c r="AY69" s="1007"/>
      <c r="AZ69" s="1008"/>
      <c r="BA69" s="1008"/>
      <c r="BB69" s="1008"/>
      <c r="BC69" s="1008"/>
      <c r="BD69" s="1009"/>
      <c r="BE69" s="229"/>
      <c r="BF69" s="229"/>
      <c r="BG69" s="229"/>
      <c r="BH69" s="229"/>
      <c r="BI69" s="229"/>
      <c r="BJ69" s="229"/>
      <c r="BK69" s="229"/>
      <c r="BL69" s="229"/>
      <c r="BM69" s="229"/>
      <c r="BN69" s="229"/>
      <c r="BO69" s="229"/>
      <c r="BP69" s="229"/>
      <c r="BQ69" s="226">
        <v>63</v>
      </c>
      <c r="BR69" s="231"/>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18"/>
    </row>
    <row r="70" spans="1:131" ht="26.25" customHeight="1" x14ac:dyDescent="0.15">
      <c r="A70" s="226">
        <v>3</v>
      </c>
      <c r="B70" s="1010" t="s">
        <v>555</v>
      </c>
      <c r="C70" s="1011"/>
      <c r="D70" s="1011"/>
      <c r="E70" s="1011"/>
      <c r="F70" s="1011"/>
      <c r="G70" s="1011"/>
      <c r="H70" s="1011"/>
      <c r="I70" s="1011"/>
      <c r="J70" s="1011"/>
      <c r="K70" s="1011"/>
      <c r="L70" s="1011"/>
      <c r="M70" s="1011"/>
      <c r="N70" s="1011"/>
      <c r="O70" s="1011"/>
      <c r="P70" s="1012"/>
      <c r="Q70" s="1013">
        <v>6442</v>
      </c>
      <c r="R70" s="1007"/>
      <c r="S70" s="1007"/>
      <c r="T70" s="1007"/>
      <c r="U70" s="1007"/>
      <c r="V70" s="1007">
        <v>6301</v>
      </c>
      <c r="W70" s="1007"/>
      <c r="X70" s="1007"/>
      <c r="Y70" s="1007"/>
      <c r="Z70" s="1007"/>
      <c r="AA70" s="1007">
        <v>141</v>
      </c>
      <c r="AB70" s="1007"/>
      <c r="AC70" s="1007"/>
      <c r="AD70" s="1007"/>
      <c r="AE70" s="1007"/>
      <c r="AF70" s="1007">
        <v>141</v>
      </c>
      <c r="AG70" s="1007"/>
      <c r="AH70" s="1007"/>
      <c r="AI70" s="1007"/>
      <c r="AJ70" s="1007"/>
      <c r="AK70" s="1007">
        <v>20</v>
      </c>
      <c r="AL70" s="1007"/>
      <c r="AM70" s="1007"/>
      <c r="AN70" s="1007"/>
      <c r="AO70" s="1007"/>
      <c r="AP70" s="1007" t="s">
        <v>488</v>
      </c>
      <c r="AQ70" s="1007"/>
      <c r="AR70" s="1007"/>
      <c r="AS70" s="1007"/>
      <c r="AT70" s="1007"/>
      <c r="AU70" s="1007" t="s">
        <v>488</v>
      </c>
      <c r="AV70" s="1007"/>
      <c r="AW70" s="1007"/>
      <c r="AX70" s="1007"/>
      <c r="AY70" s="1007"/>
      <c r="AZ70" s="1008"/>
      <c r="BA70" s="1008"/>
      <c r="BB70" s="1008"/>
      <c r="BC70" s="1008"/>
      <c r="BD70" s="1009"/>
      <c r="BE70" s="229"/>
      <c r="BF70" s="229"/>
      <c r="BG70" s="229"/>
      <c r="BH70" s="229"/>
      <c r="BI70" s="229"/>
      <c r="BJ70" s="229"/>
      <c r="BK70" s="229"/>
      <c r="BL70" s="229"/>
      <c r="BM70" s="229"/>
      <c r="BN70" s="229"/>
      <c r="BO70" s="229"/>
      <c r="BP70" s="229"/>
      <c r="BQ70" s="226">
        <v>64</v>
      </c>
      <c r="BR70" s="231"/>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18"/>
    </row>
    <row r="71" spans="1:131" ht="26.25" customHeight="1" x14ac:dyDescent="0.15">
      <c r="A71" s="226">
        <v>4</v>
      </c>
      <c r="B71" s="1010" t="s">
        <v>556</v>
      </c>
      <c r="C71" s="1011"/>
      <c r="D71" s="1011"/>
      <c r="E71" s="1011"/>
      <c r="F71" s="1011"/>
      <c r="G71" s="1011"/>
      <c r="H71" s="1011"/>
      <c r="I71" s="1011"/>
      <c r="J71" s="1011"/>
      <c r="K71" s="1011"/>
      <c r="L71" s="1011"/>
      <c r="M71" s="1011"/>
      <c r="N71" s="1011"/>
      <c r="O71" s="1011"/>
      <c r="P71" s="1012"/>
      <c r="Q71" s="1013">
        <v>739</v>
      </c>
      <c r="R71" s="1007"/>
      <c r="S71" s="1007"/>
      <c r="T71" s="1007"/>
      <c r="U71" s="1007"/>
      <c r="V71" s="1007">
        <v>371</v>
      </c>
      <c r="W71" s="1007"/>
      <c r="X71" s="1007"/>
      <c r="Y71" s="1007"/>
      <c r="Z71" s="1007"/>
      <c r="AA71" s="1007">
        <v>368</v>
      </c>
      <c r="AB71" s="1007"/>
      <c r="AC71" s="1007"/>
      <c r="AD71" s="1007"/>
      <c r="AE71" s="1007"/>
      <c r="AF71" s="1007">
        <v>368</v>
      </c>
      <c r="AG71" s="1007"/>
      <c r="AH71" s="1007"/>
      <c r="AI71" s="1007"/>
      <c r="AJ71" s="1007"/>
      <c r="AK71" s="1007" t="s">
        <v>488</v>
      </c>
      <c r="AL71" s="1007"/>
      <c r="AM71" s="1007"/>
      <c r="AN71" s="1007"/>
      <c r="AO71" s="1007"/>
      <c r="AP71" s="1007" t="s">
        <v>488</v>
      </c>
      <c r="AQ71" s="1007"/>
      <c r="AR71" s="1007"/>
      <c r="AS71" s="1007"/>
      <c r="AT71" s="1007"/>
      <c r="AU71" s="1007" t="s">
        <v>488</v>
      </c>
      <c r="AV71" s="1007"/>
      <c r="AW71" s="1007"/>
      <c r="AX71" s="1007"/>
      <c r="AY71" s="1007"/>
      <c r="AZ71" s="1008"/>
      <c r="BA71" s="1008"/>
      <c r="BB71" s="1008"/>
      <c r="BC71" s="1008"/>
      <c r="BD71" s="1009"/>
      <c r="BE71" s="229"/>
      <c r="BF71" s="229"/>
      <c r="BG71" s="229"/>
      <c r="BH71" s="229"/>
      <c r="BI71" s="229"/>
      <c r="BJ71" s="229"/>
      <c r="BK71" s="229"/>
      <c r="BL71" s="229"/>
      <c r="BM71" s="229"/>
      <c r="BN71" s="229"/>
      <c r="BO71" s="229"/>
      <c r="BP71" s="229"/>
      <c r="BQ71" s="226">
        <v>65</v>
      </c>
      <c r="BR71" s="231"/>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18"/>
    </row>
    <row r="72" spans="1:131" ht="26.25" customHeight="1" x14ac:dyDescent="0.15">
      <c r="A72" s="226">
        <v>5</v>
      </c>
      <c r="B72" s="1010" t="s">
        <v>557</v>
      </c>
      <c r="C72" s="1011"/>
      <c r="D72" s="1011"/>
      <c r="E72" s="1011"/>
      <c r="F72" s="1011"/>
      <c r="G72" s="1011"/>
      <c r="H72" s="1011"/>
      <c r="I72" s="1011"/>
      <c r="J72" s="1011"/>
      <c r="K72" s="1011"/>
      <c r="L72" s="1011"/>
      <c r="M72" s="1011"/>
      <c r="N72" s="1011"/>
      <c r="O72" s="1011"/>
      <c r="P72" s="1012"/>
      <c r="Q72" s="1013">
        <v>257</v>
      </c>
      <c r="R72" s="1007"/>
      <c r="S72" s="1007"/>
      <c r="T72" s="1007"/>
      <c r="U72" s="1007"/>
      <c r="V72" s="1007">
        <v>221</v>
      </c>
      <c r="W72" s="1007"/>
      <c r="X72" s="1007"/>
      <c r="Y72" s="1007"/>
      <c r="Z72" s="1007"/>
      <c r="AA72" s="1007">
        <v>36</v>
      </c>
      <c r="AB72" s="1007"/>
      <c r="AC72" s="1007"/>
      <c r="AD72" s="1007"/>
      <c r="AE72" s="1007"/>
      <c r="AF72" s="1007">
        <v>36</v>
      </c>
      <c r="AG72" s="1007"/>
      <c r="AH72" s="1007"/>
      <c r="AI72" s="1007"/>
      <c r="AJ72" s="1007"/>
      <c r="AK72" s="1007">
        <v>255</v>
      </c>
      <c r="AL72" s="1007"/>
      <c r="AM72" s="1007"/>
      <c r="AN72" s="1007"/>
      <c r="AO72" s="1007"/>
      <c r="AP72" s="1007" t="s">
        <v>488</v>
      </c>
      <c r="AQ72" s="1007"/>
      <c r="AR72" s="1007"/>
      <c r="AS72" s="1007"/>
      <c r="AT72" s="1007"/>
      <c r="AU72" s="1007" t="s">
        <v>488</v>
      </c>
      <c r="AV72" s="1007"/>
      <c r="AW72" s="1007"/>
      <c r="AX72" s="1007"/>
      <c r="AY72" s="1007"/>
      <c r="AZ72" s="1008"/>
      <c r="BA72" s="1008"/>
      <c r="BB72" s="1008"/>
      <c r="BC72" s="1008"/>
      <c r="BD72" s="1009"/>
      <c r="BE72" s="229"/>
      <c r="BF72" s="229"/>
      <c r="BG72" s="229"/>
      <c r="BH72" s="229"/>
      <c r="BI72" s="229"/>
      <c r="BJ72" s="229"/>
      <c r="BK72" s="229"/>
      <c r="BL72" s="229"/>
      <c r="BM72" s="229"/>
      <c r="BN72" s="229"/>
      <c r="BO72" s="229"/>
      <c r="BP72" s="229"/>
      <c r="BQ72" s="226">
        <v>66</v>
      </c>
      <c r="BR72" s="231"/>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18"/>
    </row>
    <row r="73" spans="1:131" ht="26.25" customHeight="1" x14ac:dyDescent="0.15">
      <c r="A73" s="226">
        <v>6</v>
      </c>
      <c r="B73" s="1010" t="s">
        <v>558</v>
      </c>
      <c r="C73" s="1011"/>
      <c r="D73" s="1011"/>
      <c r="E73" s="1011"/>
      <c r="F73" s="1011"/>
      <c r="G73" s="1011"/>
      <c r="H73" s="1011"/>
      <c r="I73" s="1011"/>
      <c r="J73" s="1011"/>
      <c r="K73" s="1011"/>
      <c r="L73" s="1011"/>
      <c r="M73" s="1011"/>
      <c r="N73" s="1011"/>
      <c r="O73" s="1011"/>
      <c r="P73" s="1012"/>
      <c r="Q73" s="1013">
        <v>101</v>
      </c>
      <c r="R73" s="1007"/>
      <c r="S73" s="1007"/>
      <c r="T73" s="1007"/>
      <c r="U73" s="1007"/>
      <c r="V73" s="1007">
        <v>91</v>
      </c>
      <c r="W73" s="1007"/>
      <c r="X73" s="1007"/>
      <c r="Y73" s="1007"/>
      <c r="Z73" s="1007"/>
      <c r="AA73" s="1007">
        <v>11</v>
      </c>
      <c r="AB73" s="1007"/>
      <c r="AC73" s="1007"/>
      <c r="AD73" s="1007"/>
      <c r="AE73" s="1007"/>
      <c r="AF73" s="1007">
        <v>11</v>
      </c>
      <c r="AG73" s="1007"/>
      <c r="AH73" s="1007"/>
      <c r="AI73" s="1007"/>
      <c r="AJ73" s="1007"/>
      <c r="AK73" s="1007">
        <v>28</v>
      </c>
      <c r="AL73" s="1007"/>
      <c r="AM73" s="1007"/>
      <c r="AN73" s="1007"/>
      <c r="AO73" s="1007"/>
      <c r="AP73" s="1007" t="s">
        <v>488</v>
      </c>
      <c r="AQ73" s="1007"/>
      <c r="AR73" s="1007"/>
      <c r="AS73" s="1007"/>
      <c r="AT73" s="1007"/>
      <c r="AU73" s="1007" t="s">
        <v>488</v>
      </c>
      <c r="AV73" s="1007"/>
      <c r="AW73" s="1007"/>
      <c r="AX73" s="1007"/>
      <c r="AY73" s="1007"/>
      <c r="AZ73" s="1008"/>
      <c r="BA73" s="1008"/>
      <c r="BB73" s="1008"/>
      <c r="BC73" s="1008"/>
      <c r="BD73" s="1009"/>
      <c r="BE73" s="229"/>
      <c r="BF73" s="229"/>
      <c r="BG73" s="229"/>
      <c r="BH73" s="229"/>
      <c r="BI73" s="229"/>
      <c r="BJ73" s="229"/>
      <c r="BK73" s="229"/>
      <c r="BL73" s="229"/>
      <c r="BM73" s="229"/>
      <c r="BN73" s="229"/>
      <c r="BO73" s="229"/>
      <c r="BP73" s="229"/>
      <c r="BQ73" s="226">
        <v>67</v>
      </c>
      <c r="BR73" s="231"/>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18"/>
    </row>
    <row r="74" spans="1:131" ht="26.25" customHeight="1" x14ac:dyDescent="0.15">
      <c r="A74" s="226">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29"/>
      <c r="BF74" s="229"/>
      <c r="BG74" s="229"/>
      <c r="BH74" s="229"/>
      <c r="BI74" s="229"/>
      <c r="BJ74" s="229"/>
      <c r="BK74" s="229"/>
      <c r="BL74" s="229"/>
      <c r="BM74" s="229"/>
      <c r="BN74" s="229"/>
      <c r="BO74" s="229"/>
      <c r="BP74" s="229"/>
      <c r="BQ74" s="226">
        <v>68</v>
      </c>
      <c r="BR74" s="231"/>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18"/>
    </row>
    <row r="75" spans="1:131" ht="26.25" customHeight="1" x14ac:dyDescent="0.15">
      <c r="A75" s="226">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29"/>
      <c r="BF75" s="229"/>
      <c r="BG75" s="229"/>
      <c r="BH75" s="229"/>
      <c r="BI75" s="229"/>
      <c r="BJ75" s="229"/>
      <c r="BK75" s="229"/>
      <c r="BL75" s="229"/>
      <c r="BM75" s="229"/>
      <c r="BN75" s="229"/>
      <c r="BO75" s="229"/>
      <c r="BP75" s="229"/>
      <c r="BQ75" s="226">
        <v>69</v>
      </c>
      <c r="BR75" s="231"/>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18"/>
    </row>
    <row r="76" spans="1:131" ht="26.25" customHeight="1" x14ac:dyDescent="0.15">
      <c r="A76" s="226">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29"/>
      <c r="BF76" s="229"/>
      <c r="BG76" s="229"/>
      <c r="BH76" s="229"/>
      <c r="BI76" s="229"/>
      <c r="BJ76" s="229"/>
      <c r="BK76" s="229"/>
      <c r="BL76" s="229"/>
      <c r="BM76" s="229"/>
      <c r="BN76" s="229"/>
      <c r="BO76" s="229"/>
      <c r="BP76" s="229"/>
      <c r="BQ76" s="226">
        <v>70</v>
      </c>
      <c r="BR76" s="231"/>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18"/>
    </row>
    <row r="77" spans="1:131" ht="26.25" customHeight="1" x14ac:dyDescent="0.15">
      <c r="A77" s="226">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29"/>
      <c r="BF77" s="229"/>
      <c r="BG77" s="229"/>
      <c r="BH77" s="229"/>
      <c r="BI77" s="229"/>
      <c r="BJ77" s="229"/>
      <c r="BK77" s="229"/>
      <c r="BL77" s="229"/>
      <c r="BM77" s="229"/>
      <c r="BN77" s="229"/>
      <c r="BO77" s="229"/>
      <c r="BP77" s="229"/>
      <c r="BQ77" s="226">
        <v>71</v>
      </c>
      <c r="BR77" s="231"/>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18"/>
    </row>
    <row r="78" spans="1:131" ht="26.25" customHeight="1" x14ac:dyDescent="0.15">
      <c r="A78" s="226">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29"/>
      <c r="BF78" s="229"/>
      <c r="BG78" s="229"/>
      <c r="BH78" s="229"/>
      <c r="BI78" s="229"/>
      <c r="BJ78" s="218"/>
      <c r="BK78" s="218"/>
      <c r="BL78" s="218"/>
      <c r="BM78" s="218"/>
      <c r="BN78" s="218"/>
      <c r="BO78" s="229"/>
      <c r="BP78" s="229"/>
      <c r="BQ78" s="226">
        <v>72</v>
      </c>
      <c r="BR78" s="231"/>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18"/>
    </row>
    <row r="79" spans="1:131" ht="26.25" customHeight="1" x14ac:dyDescent="0.15">
      <c r="A79" s="226">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29"/>
      <c r="BF79" s="229"/>
      <c r="BG79" s="229"/>
      <c r="BH79" s="229"/>
      <c r="BI79" s="229"/>
      <c r="BJ79" s="218"/>
      <c r="BK79" s="218"/>
      <c r="BL79" s="218"/>
      <c r="BM79" s="218"/>
      <c r="BN79" s="218"/>
      <c r="BO79" s="229"/>
      <c r="BP79" s="229"/>
      <c r="BQ79" s="226">
        <v>73</v>
      </c>
      <c r="BR79" s="231"/>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18"/>
    </row>
    <row r="80" spans="1:131" ht="26.25" customHeight="1" x14ac:dyDescent="0.15">
      <c r="A80" s="226">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29"/>
      <c r="BF80" s="229"/>
      <c r="BG80" s="229"/>
      <c r="BH80" s="229"/>
      <c r="BI80" s="229"/>
      <c r="BJ80" s="229"/>
      <c r="BK80" s="229"/>
      <c r="BL80" s="229"/>
      <c r="BM80" s="229"/>
      <c r="BN80" s="229"/>
      <c r="BO80" s="229"/>
      <c r="BP80" s="229"/>
      <c r="BQ80" s="226">
        <v>74</v>
      </c>
      <c r="BR80" s="231"/>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18"/>
    </row>
    <row r="81" spans="1:131" ht="26.25" customHeight="1" x14ac:dyDescent="0.15">
      <c r="A81" s="226">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29"/>
      <c r="BF81" s="229"/>
      <c r="BG81" s="229"/>
      <c r="BH81" s="229"/>
      <c r="BI81" s="229"/>
      <c r="BJ81" s="229"/>
      <c r="BK81" s="229"/>
      <c r="BL81" s="229"/>
      <c r="BM81" s="229"/>
      <c r="BN81" s="229"/>
      <c r="BO81" s="229"/>
      <c r="BP81" s="229"/>
      <c r="BQ81" s="226">
        <v>75</v>
      </c>
      <c r="BR81" s="231"/>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18"/>
    </row>
    <row r="82" spans="1:131" ht="26.25" customHeight="1" x14ac:dyDescent="0.15">
      <c r="A82" s="226">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29"/>
      <c r="BF82" s="229"/>
      <c r="BG82" s="229"/>
      <c r="BH82" s="229"/>
      <c r="BI82" s="229"/>
      <c r="BJ82" s="229"/>
      <c r="BK82" s="229"/>
      <c r="BL82" s="229"/>
      <c r="BM82" s="229"/>
      <c r="BN82" s="229"/>
      <c r="BO82" s="229"/>
      <c r="BP82" s="229"/>
      <c r="BQ82" s="226">
        <v>76</v>
      </c>
      <c r="BR82" s="231"/>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18"/>
    </row>
    <row r="83" spans="1:131" ht="26.25" customHeight="1" x14ac:dyDescent="0.15">
      <c r="A83" s="226">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29"/>
      <c r="BF83" s="229"/>
      <c r="BG83" s="229"/>
      <c r="BH83" s="229"/>
      <c r="BI83" s="229"/>
      <c r="BJ83" s="229"/>
      <c r="BK83" s="229"/>
      <c r="BL83" s="229"/>
      <c r="BM83" s="229"/>
      <c r="BN83" s="229"/>
      <c r="BO83" s="229"/>
      <c r="BP83" s="229"/>
      <c r="BQ83" s="226">
        <v>77</v>
      </c>
      <c r="BR83" s="231"/>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18"/>
    </row>
    <row r="84" spans="1:131" ht="26.25" customHeight="1" x14ac:dyDescent="0.15">
      <c r="A84" s="226">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29"/>
      <c r="BF84" s="229"/>
      <c r="BG84" s="229"/>
      <c r="BH84" s="229"/>
      <c r="BI84" s="229"/>
      <c r="BJ84" s="229"/>
      <c r="BK84" s="229"/>
      <c r="BL84" s="229"/>
      <c r="BM84" s="229"/>
      <c r="BN84" s="229"/>
      <c r="BO84" s="229"/>
      <c r="BP84" s="229"/>
      <c r="BQ84" s="226">
        <v>78</v>
      </c>
      <c r="BR84" s="231"/>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18"/>
    </row>
    <row r="85" spans="1:131" ht="26.25" customHeight="1" x14ac:dyDescent="0.15">
      <c r="A85" s="226">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29"/>
      <c r="BF85" s="229"/>
      <c r="BG85" s="229"/>
      <c r="BH85" s="229"/>
      <c r="BI85" s="229"/>
      <c r="BJ85" s="229"/>
      <c r="BK85" s="229"/>
      <c r="BL85" s="229"/>
      <c r="BM85" s="229"/>
      <c r="BN85" s="229"/>
      <c r="BO85" s="229"/>
      <c r="BP85" s="229"/>
      <c r="BQ85" s="226">
        <v>79</v>
      </c>
      <c r="BR85" s="231"/>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18"/>
    </row>
    <row r="86" spans="1:131" ht="26.25" customHeight="1" x14ac:dyDescent="0.15">
      <c r="A86" s="226">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29"/>
      <c r="BF86" s="229"/>
      <c r="BG86" s="229"/>
      <c r="BH86" s="229"/>
      <c r="BI86" s="229"/>
      <c r="BJ86" s="229"/>
      <c r="BK86" s="229"/>
      <c r="BL86" s="229"/>
      <c r="BM86" s="229"/>
      <c r="BN86" s="229"/>
      <c r="BO86" s="229"/>
      <c r="BP86" s="229"/>
      <c r="BQ86" s="226">
        <v>80</v>
      </c>
      <c r="BR86" s="231"/>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18"/>
    </row>
    <row r="87" spans="1:131" ht="26.25" customHeight="1" x14ac:dyDescent="0.15">
      <c r="A87" s="232">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29"/>
      <c r="BF87" s="229"/>
      <c r="BG87" s="229"/>
      <c r="BH87" s="229"/>
      <c r="BI87" s="229"/>
      <c r="BJ87" s="229"/>
      <c r="BK87" s="229"/>
      <c r="BL87" s="229"/>
      <c r="BM87" s="229"/>
      <c r="BN87" s="229"/>
      <c r="BO87" s="229"/>
      <c r="BP87" s="229"/>
      <c r="BQ87" s="226">
        <v>81</v>
      </c>
      <c r="BR87" s="231"/>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18"/>
    </row>
    <row r="88" spans="1:131" ht="26.25" customHeight="1" thickBot="1" x14ac:dyDescent="0.2">
      <c r="A88" s="228" t="s">
        <v>377</v>
      </c>
      <c r="B88" s="973" t="s">
        <v>402</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3200</v>
      </c>
      <c r="AG88" s="995"/>
      <c r="AH88" s="995"/>
      <c r="AI88" s="995"/>
      <c r="AJ88" s="995"/>
      <c r="AK88" s="999"/>
      <c r="AL88" s="999"/>
      <c r="AM88" s="999"/>
      <c r="AN88" s="999"/>
      <c r="AO88" s="999"/>
      <c r="AP88" s="995" t="s">
        <v>559</v>
      </c>
      <c r="AQ88" s="995"/>
      <c r="AR88" s="995"/>
      <c r="AS88" s="995"/>
      <c r="AT88" s="995"/>
      <c r="AU88" s="995" t="s">
        <v>559</v>
      </c>
      <c r="AV88" s="995"/>
      <c r="AW88" s="995"/>
      <c r="AX88" s="995"/>
      <c r="AY88" s="995"/>
      <c r="AZ88" s="996"/>
      <c r="BA88" s="996"/>
      <c r="BB88" s="996"/>
      <c r="BC88" s="996"/>
      <c r="BD88" s="997"/>
      <c r="BE88" s="229"/>
      <c r="BF88" s="229"/>
      <c r="BG88" s="229"/>
      <c r="BH88" s="229"/>
      <c r="BI88" s="229"/>
      <c r="BJ88" s="229"/>
      <c r="BK88" s="229"/>
      <c r="BL88" s="229"/>
      <c r="BM88" s="229"/>
      <c r="BN88" s="229"/>
      <c r="BO88" s="229"/>
      <c r="BP88" s="229"/>
      <c r="BQ88" s="226">
        <v>82</v>
      </c>
      <c r="BR88" s="231"/>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73" t="s">
        <v>403</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954</v>
      </c>
      <c r="CS102" s="989"/>
      <c r="CT102" s="989"/>
      <c r="CU102" s="989"/>
      <c r="CV102" s="990"/>
      <c r="CW102" s="988">
        <v>131</v>
      </c>
      <c r="CX102" s="989"/>
      <c r="CY102" s="989"/>
      <c r="CZ102" s="989"/>
      <c r="DA102" s="990"/>
      <c r="DB102" s="988">
        <v>644</v>
      </c>
      <c r="DC102" s="989"/>
      <c r="DD102" s="989"/>
      <c r="DE102" s="989"/>
      <c r="DF102" s="990"/>
      <c r="DG102" s="988" t="s">
        <v>559</v>
      </c>
      <c r="DH102" s="989"/>
      <c r="DI102" s="989"/>
      <c r="DJ102" s="989"/>
      <c r="DK102" s="990"/>
      <c r="DL102" s="988">
        <v>10</v>
      </c>
      <c r="DM102" s="989"/>
      <c r="DN102" s="989"/>
      <c r="DO102" s="989"/>
      <c r="DP102" s="990"/>
      <c r="DQ102" s="988">
        <v>1</v>
      </c>
      <c r="DR102" s="989"/>
      <c r="DS102" s="989"/>
      <c r="DT102" s="989"/>
      <c r="DU102" s="990"/>
      <c r="DV102" s="973"/>
      <c r="DW102" s="974"/>
      <c r="DX102" s="974"/>
      <c r="DY102" s="974"/>
      <c r="DZ102" s="975"/>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76" t="s">
        <v>404</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77" t="s">
        <v>405</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78" t="s">
        <v>408</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409</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18" customFormat="1" ht="26.25" customHeight="1" x14ac:dyDescent="0.15">
      <c r="A109" s="931" t="s">
        <v>410</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411</v>
      </c>
      <c r="AB109" s="932"/>
      <c r="AC109" s="932"/>
      <c r="AD109" s="932"/>
      <c r="AE109" s="933"/>
      <c r="AF109" s="934" t="s">
        <v>412</v>
      </c>
      <c r="AG109" s="932"/>
      <c r="AH109" s="932"/>
      <c r="AI109" s="932"/>
      <c r="AJ109" s="933"/>
      <c r="AK109" s="934" t="s">
        <v>294</v>
      </c>
      <c r="AL109" s="932"/>
      <c r="AM109" s="932"/>
      <c r="AN109" s="932"/>
      <c r="AO109" s="933"/>
      <c r="AP109" s="934" t="s">
        <v>413</v>
      </c>
      <c r="AQ109" s="932"/>
      <c r="AR109" s="932"/>
      <c r="AS109" s="932"/>
      <c r="AT109" s="965"/>
      <c r="AU109" s="931" t="s">
        <v>410</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411</v>
      </c>
      <c r="BR109" s="932"/>
      <c r="BS109" s="932"/>
      <c r="BT109" s="932"/>
      <c r="BU109" s="933"/>
      <c r="BV109" s="934" t="s">
        <v>412</v>
      </c>
      <c r="BW109" s="932"/>
      <c r="BX109" s="932"/>
      <c r="BY109" s="932"/>
      <c r="BZ109" s="933"/>
      <c r="CA109" s="934" t="s">
        <v>294</v>
      </c>
      <c r="CB109" s="932"/>
      <c r="CC109" s="932"/>
      <c r="CD109" s="932"/>
      <c r="CE109" s="933"/>
      <c r="CF109" s="972" t="s">
        <v>413</v>
      </c>
      <c r="CG109" s="972"/>
      <c r="CH109" s="972"/>
      <c r="CI109" s="972"/>
      <c r="CJ109" s="972"/>
      <c r="CK109" s="934" t="s">
        <v>414</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411</v>
      </c>
      <c r="DH109" s="932"/>
      <c r="DI109" s="932"/>
      <c r="DJ109" s="932"/>
      <c r="DK109" s="933"/>
      <c r="DL109" s="934" t="s">
        <v>412</v>
      </c>
      <c r="DM109" s="932"/>
      <c r="DN109" s="932"/>
      <c r="DO109" s="932"/>
      <c r="DP109" s="933"/>
      <c r="DQ109" s="934" t="s">
        <v>294</v>
      </c>
      <c r="DR109" s="932"/>
      <c r="DS109" s="932"/>
      <c r="DT109" s="932"/>
      <c r="DU109" s="933"/>
      <c r="DV109" s="934" t="s">
        <v>413</v>
      </c>
      <c r="DW109" s="932"/>
      <c r="DX109" s="932"/>
      <c r="DY109" s="932"/>
      <c r="DZ109" s="965"/>
    </row>
    <row r="110" spans="1:131" s="218" customFormat="1" ht="26.25" customHeight="1" x14ac:dyDescent="0.15">
      <c r="A110" s="843" t="s">
        <v>415</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3374425</v>
      </c>
      <c r="AB110" s="925"/>
      <c r="AC110" s="925"/>
      <c r="AD110" s="925"/>
      <c r="AE110" s="926"/>
      <c r="AF110" s="927">
        <v>3195939</v>
      </c>
      <c r="AG110" s="925"/>
      <c r="AH110" s="925"/>
      <c r="AI110" s="925"/>
      <c r="AJ110" s="926"/>
      <c r="AK110" s="927">
        <v>3240500</v>
      </c>
      <c r="AL110" s="925"/>
      <c r="AM110" s="925"/>
      <c r="AN110" s="925"/>
      <c r="AO110" s="926"/>
      <c r="AP110" s="928">
        <v>24.8</v>
      </c>
      <c r="AQ110" s="929"/>
      <c r="AR110" s="929"/>
      <c r="AS110" s="929"/>
      <c r="AT110" s="930"/>
      <c r="AU110" s="966" t="s">
        <v>69</v>
      </c>
      <c r="AV110" s="967"/>
      <c r="AW110" s="967"/>
      <c r="AX110" s="967"/>
      <c r="AY110" s="967"/>
      <c r="AZ110" s="896" t="s">
        <v>416</v>
      </c>
      <c r="BA110" s="844"/>
      <c r="BB110" s="844"/>
      <c r="BC110" s="844"/>
      <c r="BD110" s="844"/>
      <c r="BE110" s="844"/>
      <c r="BF110" s="844"/>
      <c r="BG110" s="844"/>
      <c r="BH110" s="844"/>
      <c r="BI110" s="844"/>
      <c r="BJ110" s="844"/>
      <c r="BK110" s="844"/>
      <c r="BL110" s="844"/>
      <c r="BM110" s="844"/>
      <c r="BN110" s="844"/>
      <c r="BO110" s="844"/>
      <c r="BP110" s="845"/>
      <c r="BQ110" s="897">
        <v>28640490</v>
      </c>
      <c r="BR110" s="878"/>
      <c r="BS110" s="878"/>
      <c r="BT110" s="878"/>
      <c r="BU110" s="878"/>
      <c r="BV110" s="878">
        <v>29106294</v>
      </c>
      <c r="BW110" s="878"/>
      <c r="BX110" s="878"/>
      <c r="BY110" s="878"/>
      <c r="BZ110" s="878"/>
      <c r="CA110" s="878">
        <v>28905181</v>
      </c>
      <c r="CB110" s="878"/>
      <c r="CC110" s="878"/>
      <c r="CD110" s="878"/>
      <c r="CE110" s="878"/>
      <c r="CF110" s="902">
        <v>221.6</v>
      </c>
      <c r="CG110" s="903"/>
      <c r="CH110" s="903"/>
      <c r="CI110" s="903"/>
      <c r="CJ110" s="903"/>
      <c r="CK110" s="962" t="s">
        <v>417</v>
      </c>
      <c r="CL110" s="855"/>
      <c r="CM110" s="896" t="s">
        <v>418</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18" customFormat="1" ht="26.25" customHeight="1" x14ac:dyDescent="0.15">
      <c r="A111" s="810" t="s">
        <v>419</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420</v>
      </c>
      <c r="BA111" s="788"/>
      <c r="BB111" s="788"/>
      <c r="BC111" s="788"/>
      <c r="BD111" s="788"/>
      <c r="BE111" s="788"/>
      <c r="BF111" s="788"/>
      <c r="BG111" s="788"/>
      <c r="BH111" s="788"/>
      <c r="BI111" s="788"/>
      <c r="BJ111" s="788"/>
      <c r="BK111" s="788"/>
      <c r="BL111" s="788"/>
      <c r="BM111" s="788"/>
      <c r="BN111" s="788"/>
      <c r="BO111" s="788"/>
      <c r="BP111" s="789"/>
      <c r="BQ111" s="852">
        <v>12366</v>
      </c>
      <c r="BR111" s="853"/>
      <c r="BS111" s="853"/>
      <c r="BT111" s="853"/>
      <c r="BU111" s="853"/>
      <c r="BV111" s="853">
        <v>8838</v>
      </c>
      <c r="BW111" s="853"/>
      <c r="BX111" s="853"/>
      <c r="BY111" s="853"/>
      <c r="BZ111" s="853"/>
      <c r="CA111" s="853">
        <v>5251</v>
      </c>
      <c r="CB111" s="853"/>
      <c r="CC111" s="853"/>
      <c r="CD111" s="853"/>
      <c r="CE111" s="853"/>
      <c r="CF111" s="911">
        <v>0</v>
      </c>
      <c r="CG111" s="912"/>
      <c r="CH111" s="912"/>
      <c r="CI111" s="912"/>
      <c r="CJ111" s="912"/>
      <c r="CK111" s="963"/>
      <c r="CL111" s="857"/>
      <c r="CM111" s="851" t="s">
        <v>421</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18" customFormat="1" ht="26.25" customHeight="1" x14ac:dyDescent="0.15">
      <c r="A112" s="948" t="s">
        <v>422</v>
      </c>
      <c r="B112" s="949"/>
      <c r="C112" s="788" t="s">
        <v>423</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424</v>
      </c>
      <c r="BA112" s="788"/>
      <c r="BB112" s="788"/>
      <c r="BC112" s="788"/>
      <c r="BD112" s="788"/>
      <c r="BE112" s="788"/>
      <c r="BF112" s="788"/>
      <c r="BG112" s="788"/>
      <c r="BH112" s="788"/>
      <c r="BI112" s="788"/>
      <c r="BJ112" s="788"/>
      <c r="BK112" s="788"/>
      <c r="BL112" s="788"/>
      <c r="BM112" s="788"/>
      <c r="BN112" s="788"/>
      <c r="BO112" s="788"/>
      <c r="BP112" s="789"/>
      <c r="BQ112" s="852">
        <v>9766234</v>
      </c>
      <c r="BR112" s="853"/>
      <c r="BS112" s="853"/>
      <c r="BT112" s="853"/>
      <c r="BU112" s="853"/>
      <c r="BV112" s="853">
        <v>9200069</v>
      </c>
      <c r="BW112" s="853"/>
      <c r="BX112" s="853"/>
      <c r="BY112" s="853"/>
      <c r="BZ112" s="853"/>
      <c r="CA112" s="853">
        <v>8816946</v>
      </c>
      <c r="CB112" s="853"/>
      <c r="CC112" s="853"/>
      <c r="CD112" s="853"/>
      <c r="CE112" s="853"/>
      <c r="CF112" s="911">
        <v>67.599999999999994</v>
      </c>
      <c r="CG112" s="912"/>
      <c r="CH112" s="912"/>
      <c r="CI112" s="912"/>
      <c r="CJ112" s="912"/>
      <c r="CK112" s="963"/>
      <c r="CL112" s="857"/>
      <c r="CM112" s="851" t="s">
        <v>425</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18" customFormat="1" ht="26.25" customHeight="1" x14ac:dyDescent="0.15">
      <c r="A113" s="950"/>
      <c r="B113" s="951"/>
      <c r="C113" s="788" t="s">
        <v>426</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1050304</v>
      </c>
      <c r="AB113" s="955"/>
      <c r="AC113" s="955"/>
      <c r="AD113" s="955"/>
      <c r="AE113" s="956"/>
      <c r="AF113" s="957">
        <v>1133505</v>
      </c>
      <c r="AG113" s="955"/>
      <c r="AH113" s="955"/>
      <c r="AI113" s="955"/>
      <c r="AJ113" s="956"/>
      <c r="AK113" s="957">
        <v>1156521</v>
      </c>
      <c r="AL113" s="955"/>
      <c r="AM113" s="955"/>
      <c r="AN113" s="955"/>
      <c r="AO113" s="956"/>
      <c r="AP113" s="958">
        <v>8.9</v>
      </c>
      <c r="AQ113" s="959"/>
      <c r="AR113" s="959"/>
      <c r="AS113" s="959"/>
      <c r="AT113" s="960"/>
      <c r="AU113" s="968"/>
      <c r="AV113" s="969"/>
      <c r="AW113" s="969"/>
      <c r="AX113" s="969"/>
      <c r="AY113" s="969"/>
      <c r="AZ113" s="851" t="s">
        <v>427</v>
      </c>
      <c r="BA113" s="788"/>
      <c r="BB113" s="788"/>
      <c r="BC113" s="788"/>
      <c r="BD113" s="788"/>
      <c r="BE113" s="788"/>
      <c r="BF113" s="788"/>
      <c r="BG113" s="788"/>
      <c r="BH113" s="788"/>
      <c r="BI113" s="788"/>
      <c r="BJ113" s="788"/>
      <c r="BK113" s="788"/>
      <c r="BL113" s="788"/>
      <c r="BM113" s="788"/>
      <c r="BN113" s="788"/>
      <c r="BO113" s="788"/>
      <c r="BP113" s="789"/>
      <c r="BQ113" s="852" t="s">
        <v>122</v>
      </c>
      <c r="BR113" s="853"/>
      <c r="BS113" s="853"/>
      <c r="BT113" s="853"/>
      <c r="BU113" s="853"/>
      <c r="BV113" s="853" t="s">
        <v>122</v>
      </c>
      <c r="BW113" s="853"/>
      <c r="BX113" s="853"/>
      <c r="BY113" s="853"/>
      <c r="BZ113" s="853"/>
      <c r="CA113" s="853" t="s">
        <v>122</v>
      </c>
      <c r="CB113" s="853"/>
      <c r="CC113" s="853"/>
      <c r="CD113" s="853"/>
      <c r="CE113" s="853"/>
      <c r="CF113" s="911" t="s">
        <v>122</v>
      </c>
      <c r="CG113" s="912"/>
      <c r="CH113" s="912"/>
      <c r="CI113" s="912"/>
      <c r="CJ113" s="912"/>
      <c r="CK113" s="963"/>
      <c r="CL113" s="857"/>
      <c r="CM113" s="851" t="s">
        <v>428</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18" customFormat="1" ht="26.25" customHeight="1" x14ac:dyDescent="0.15">
      <c r="A114" s="950"/>
      <c r="B114" s="951"/>
      <c r="C114" s="788" t="s">
        <v>429</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t="s">
        <v>122</v>
      </c>
      <c r="AB114" s="816"/>
      <c r="AC114" s="816"/>
      <c r="AD114" s="816"/>
      <c r="AE114" s="817"/>
      <c r="AF114" s="818" t="s">
        <v>122</v>
      </c>
      <c r="AG114" s="816"/>
      <c r="AH114" s="816"/>
      <c r="AI114" s="816"/>
      <c r="AJ114" s="817"/>
      <c r="AK114" s="818" t="s">
        <v>122</v>
      </c>
      <c r="AL114" s="816"/>
      <c r="AM114" s="816"/>
      <c r="AN114" s="816"/>
      <c r="AO114" s="817"/>
      <c r="AP114" s="860" t="s">
        <v>122</v>
      </c>
      <c r="AQ114" s="861"/>
      <c r="AR114" s="861"/>
      <c r="AS114" s="861"/>
      <c r="AT114" s="862"/>
      <c r="AU114" s="968"/>
      <c r="AV114" s="969"/>
      <c r="AW114" s="969"/>
      <c r="AX114" s="969"/>
      <c r="AY114" s="969"/>
      <c r="AZ114" s="851" t="s">
        <v>430</v>
      </c>
      <c r="BA114" s="788"/>
      <c r="BB114" s="788"/>
      <c r="BC114" s="788"/>
      <c r="BD114" s="788"/>
      <c r="BE114" s="788"/>
      <c r="BF114" s="788"/>
      <c r="BG114" s="788"/>
      <c r="BH114" s="788"/>
      <c r="BI114" s="788"/>
      <c r="BJ114" s="788"/>
      <c r="BK114" s="788"/>
      <c r="BL114" s="788"/>
      <c r="BM114" s="788"/>
      <c r="BN114" s="788"/>
      <c r="BO114" s="788"/>
      <c r="BP114" s="789"/>
      <c r="BQ114" s="852">
        <v>4313215</v>
      </c>
      <c r="BR114" s="853"/>
      <c r="BS114" s="853"/>
      <c r="BT114" s="853"/>
      <c r="BU114" s="853"/>
      <c r="BV114" s="853">
        <v>4373205</v>
      </c>
      <c r="BW114" s="853"/>
      <c r="BX114" s="853"/>
      <c r="BY114" s="853"/>
      <c r="BZ114" s="853"/>
      <c r="CA114" s="853">
        <v>4482943</v>
      </c>
      <c r="CB114" s="853"/>
      <c r="CC114" s="853"/>
      <c r="CD114" s="853"/>
      <c r="CE114" s="853"/>
      <c r="CF114" s="911">
        <v>34.4</v>
      </c>
      <c r="CG114" s="912"/>
      <c r="CH114" s="912"/>
      <c r="CI114" s="912"/>
      <c r="CJ114" s="912"/>
      <c r="CK114" s="963"/>
      <c r="CL114" s="857"/>
      <c r="CM114" s="851" t="s">
        <v>431</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18" customFormat="1" ht="26.25" customHeight="1" x14ac:dyDescent="0.15">
      <c r="A115" s="950"/>
      <c r="B115" s="951"/>
      <c r="C115" s="788" t="s">
        <v>432</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38</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433</v>
      </c>
      <c r="BA115" s="788"/>
      <c r="BB115" s="788"/>
      <c r="BC115" s="788"/>
      <c r="BD115" s="788"/>
      <c r="BE115" s="788"/>
      <c r="BF115" s="788"/>
      <c r="BG115" s="788"/>
      <c r="BH115" s="788"/>
      <c r="BI115" s="788"/>
      <c r="BJ115" s="788"/>
      <c r="BK115" s="788"/>
      <c r="BL115" s="788"/>
      <c r="BM115" s="788"/>
      <c r="BN115" s="788"/>
      <c r="BO115" s="788"/>
      <c r="BP115" s="789"/>
      <c r="BQ115" s="852">
        <v>1794</v>
      </c>
      <c r="BR115" s="853"/>
      <c r="BS115" s="853"/>
      <c r="BT115" s="853"/>
      <c r="BU115" s="853"/>
      <c r="BV115" s="853">
        <v>2635</v>
      </c>
      <c r="BW115" s="853"/>
      <c r="BX115" s="853"/>
      <c r="BY115" s="853"/>
      <c r="BZ115" s="853"/>
      <c r="CA115" s="853">
        <v>1273</v>
      </c>
      <c r="CB115" s="853"/>
      <c r="CC115" s="853"/>
      <c r="CD115" s="853"/>
      <c r="CE115" s="853"/>
      <c r="CF115" s="911">
        <v>0</v>
      </c>
      <c r="CG115" s="912"/>
      <c r="CH115" s="912"/>
      <c r="CI115" s="912"/>
      <c r="CJ115" s="912"/>
      <c r="CK115" s="963"/>
      <c r="CL115" s="857"/>
      <c r="CM115" s="851" t="s">
        <v>434</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18" customFormat="1" ht="26.25" customHeight="1" x14ac:dyDescent="0.15">
      <c r="A116" s="952"/>
      <c r="B116" s="953"/>
      <c r="C116" s="875" t="s">
        <v>435</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417</v>
      </c>
      <c r="AB116" s="816"/>
      <c r="AC116" s="816"/>
      <c r="AD116" s="816"/>
      <c r="AE116" s="817"/>
      <c r="AF116" s="818">
        <v>390</v>
      </c>
      <c r="AG116" s="816"/>
      <c r="AH116" s="816"/>
      <c r="AI116" s="816"/>
      <c r="AJ116" s="817"/>
      <c r="AK116" s="818">
        <v>614</v>
      </c>
      <c r="AL116" s="816"/>
      <c r="AM116" s="816"/>
      <c r="AN116" s="816"/>
      <c r="AO116" s="817"/>
      <c r="AP116" s="860">
        <v>0</v>
      </c>
      <c r="AQ116" s="861"/>
      <c r="AR116" s="861"/>
      <c r="AS116" s="861"/>
      <c r="AT116" s="862"/>
      <c r="AU116" s="968"/>
      <c r="AV116" s="969"/>
      <c r="AW116" s="969"/>
      <c r="AX116" s="969"/>
      <c r="AY116" s="969"/>
      <c r="AZ116" s="945" t="s">
        <v>436</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437</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18" customFormat="1" ht="26.25" customHeight="1" x14ac:dyDescent="0.15">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438</v>
      </c>
      <c r="Z117" s="933"/>
      <c r="AA117" s="938">
        <v>4425184</v>
      </c>
      <c r="AB117" s="939"/>
      <c r="AC117" s="939"/>
      <c r="AD117" s="939"/>
      <c r="AE117" s="940"/>
      <c r="AF117" s="941">
        <v>4329834</v>
      </c>
      <c r="AG117" s="939"/>
      <c r="AH117" s="939"/>
      <c r="AI117" s="939"/>
      <c r="AJ117" s="940"/>
      <c r="AK117" s="941">
        <v>4397635</v>
      </c>
      <c r="AL117" s="939"/>
      <c r="AM117" s="939"/>
      <c r="AN117" s="939"/>
      <c r="AO117" s="940"/>
      <c r="AP117" s="942"/>
      <c r="AQ117" s="943"/>
      <c r="AR117" s="943"/>
      <c r="AS117" s="943"/>
      <c r="AT117" s="944"/>
      <c r="AU117" s="968"/>
      <c r="AV117" s="969"/>
      <c r="AW117" s="969"/>
      <c r="AX117" s="969"/>
      <c r="AY117" s="969"/>
      <c r="AZ117" s="899" t="s">
        <v>439</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440</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18" customFormat="1" ht="26.25" customHeight="1" x14ac:dyDescent="0.15">
      <c r="A118" s="931" t="s">
        <v>414</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411</v>
      </c>
      <c r="AB118" s="932"/>
      <c r="AC118" s="932"/>
      <c r="AD118" s="932"/>
      <c r="AE118" s="933"/>
      <c r="AF118" s="934" t="s">
        <v>412</v>
      </c>
      <c r="AG118" s="932"/>
      <c r="AH118" s="932"/>
      <c r="AI118" s="932"/>
      <c r="AJ118" s="933"/>
      <c r="AK118" s="934" t="s">
        <v>294</v>
      </c>
      <c r="AL118" s="932"/>
      <c r="AM118" s="932"/>
      <c r="AN118" s="932"/>
      <c r="AO118" s="933"/>
      <c r="AP118" s="935" t="s">
        <v>413</v>
      </c>
      <c r="AQ118" s="936"/>
      <c r="AR118" s="936"/>
      <c r="AS118" s="936"/>
      <c r="AT118" s="937"/>
      <c r="AU118" s="968"/>
      <c r="AV118" s="969"/>
      <c r="AW118" s="969"/>
      <c r="AX118" s="969"/>
      <c r="AY118" s="969"/>
      <c r="AZ118" s="874" t="s">
        <v>441</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442</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18" customFormat="1" ht="26.25" customHeight="1" x14ac:dyDescent="0.15">
      <c r="A119" s="854" t="s">
        <v>417</v>
      </c>
      <c r="B119" s="855"/>
      <c r="C119" s="896" t="s">
        <v>418</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39" t="s">
        <v>177</v>
      </c>
      <c r="BA119" s="239"/>
      <c r="BB119" s="239"/>
      <c r="BC119" s="239"/>
      <c r="BD119" s="239"/>
      <c r="BE119" s="239"/>
      <c r="BF119" s="239"/>
      <c r="BG119" s="239"/>
      <c r="BH119" s="239"/>
      <c r="BI119" s="239"/>
      <c r="BJ119" s="239"/>
      <c r="BK119" s="239"/>
      <c r="BL119" s="239"/>
      <c r="BM119" s="239"/>
      <c r="BN119" s="239"/>
      <c r="BO119" s="913" t="s">
        <v>443</v>
      </c>
      <c r="BP119" s="914"/>
      <c r="BQ119" s="915">
        <v>42734099</v>
      </c>
      <c r="BR119" s="881"/>
      <c r="BS119" s="881"/>
      <c r="BT119" s="881"/>
      <c r="BU119" s="881"/>
      <c r="BV119" s="881">
        <v>42691041</v>
      </c>
      <c r="BW119" s="881"/>
      <c r="BX119" s="881"/>
      <c r="BY119" s="881"/>
      <c r="BZ119" s="881"/>
      <c r="CA119" s="881">
        <v>42211594</v>
      </c>
      <c r="CB119" s="881"/>
      <c r="CC119" s="881"/>
      <c r="CD119" s="881"/>
      <c r="CE119" s="881"/>
      <c r="CF119" s="784"/>
      <c r="CG119" s="785"/>
      <c r="CH119" s="785"/>
      <c r="CI119" s="785"/>
      <c r="CJ119" s="870"/>
      <c r="CK119" s="964"/>
      <c r="CL119" s="859"/>
      <c r="CM119" s="874" t="s">
        <v>444</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v>12366</v>
      </c>
      <c r="DH119" s="800"/>
      <c r="DI119" s="800"/>
      <c r="DJ119" s="800"/>
      <c r="DK119" s="801"/>
      <c r="DL119" s="802">
        <v>8838</v>
      </c>
      <c r="DM119" s="800"/>
      <c r="DN119" s="800"/>
      <c r="DO119" s="800"/>
      <c r="DP119" s="801"/>
      <c r="DQ119" s="802">
        <v>5251</v>
      </c>
      <c r="DR119" s="800"/>
      <c r="DS119" s="800"/>
      <c r="DT119" s="800"/>
      <c r="DU119" s="801"/>
      <c r="DV119" s="884">
        <v>0</v>
      </c>
      <c r="DW119" s="885"/>
      <c r="DX119" s="885"/>
      <c r="DY119" s="885"/>
      <c r="DZ119" s="886"/>
    </row>
    <row r="120" spans="1:130" s="218" customFormat="1" ht="26.25" customHeight="1" x14ac:dyDescent="0.15">
      <c r="A120" s="856"/>
      <c r="B120" s="857"/>
      <c r="C120" s="851" t="s">
        <v>421</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445</v>
      </c>
      <c r="AV120" s="917"/>
      <c r="AW120" s="917"/>
      <c r="AX120" s="917"/>
      <c r="AY120" s="918"/>
      <c r="AZ120" s="896" t="s">
        <v>446</v>
      </c>
      <c r="BA120" s="844"/>
      <c r="BB120" s="844"/>
      <c r="BC120" s="844"/>
      <c r="BD120" s="844"/>
      <c r="BE120" s="844"/>
      <c r="BF120" s="844"/>
      <c r="BG120" s="844"/>
      <c r="BH120" s="844"/>
      <c r="BI120" s="844"/>
      <c r="BJ120" s="844"/>
      <c r="BK120" s="844"/>
      <c r="BL120" s="844"/>
      <c r="BM120" s="844"/>
      <c r="BN120" s="844"/>
      <c r="BO120" s="844"/>
      <c r="BP120" s="845"/>
      <c r="BQ120" s="897">
        <v>11615306</v>
      </c>
      <c r="BR120" s="878"/>
      <c r="BS120" s="878"/>
      <c r="BT120" s="878"/>
      <c r="BU120" s="878"/>
      <c r="BV120" s="878">
        <v>12068442</v>
      </c>
      <c r="BW120" s="878"/>
      <c r="BX120" s="878"/>
      <c r="BY120" s="878"/>
      <c r="BZ120" s="878"/>
      <c r="CA120" s="878">
        <v>14150707</v>
      </c>
      <c r="CB120" s="878"/>
      <c r="CC120" s="878"/>
      <c r="CD120" s="878"/>
      <c r="CE120" s="878"/>
      <c r="CF120" s="902">
        <v>108.5</v>
      </c>
      <c r="CG120" s="903"/>
      <c r="CH120" s="903"/>
      <c r="CI120" s="903"/>
      <c r="CJ120" s="903"/>
      <c r="CK120" s="904" t="s">
        <v>447</v>
      </c>
      <c r="CL120" s="888"/>
      <c r="CM120" s="888"/>
      <c r="CN120" s="888"/>
      <c r="CO120" s="889"/>
      <c r="CP120" s="908" t="s">
        <v>394</v>
      </c>
      <c r="CQ120" s="909"/>
      <c r="CR120" s="909"/>
      <c r="CS120" s="909"/>
      <c r="CT120" s="909"/>
      <c r="CU120" s="909"/>
      <c r="CV120" s="909"/>
      <c r="CW120" s="909"/>
      <c r="CX120" s="909"/>
      <c r="CY120" s="909"/>
      <c r="CZ120" s="909"/>
      <c r="DA120" s="909"/>
      <c r="DB120" s="909"/>
      <c r="DC120" s="909"/>
      <c r="DD120" s="909"/>
      <c r="DE120" s="909"/>
      <c r="DF120" s="910"/>
      <c r="DG120" s="897">
        <v>7568854</v>
      </c>
      <c r="DH120" s="878"/>
      <c r="DI120" s="878"/>
      <c r="DJ120" s="878"/>
      <c r="DK120" s="878"/>
      <c r="DL120" s="878">
        <v>7310721</v>
      </c>
      <c r="DM120" s="878"/>
      <c r="DN120" s="878"/>
      <c r="DO120" s="878"/>
      <c r="DP120" s="878"/>
      <c r="DQ120" s="878">
        <v>7079215</v>
      </c>
      <c r="DR120" s="878"/>
      <c r="DS120" s="878"/>
      <c r="DT120" s="878"/>
      <c r="DU120" s="878"/>
      <c r="DV120" s="879">
        <v>54.3</v>
      </c>
      <c r="DW120" s="879"/>
      <c r="DX120" s="879"/>
      <c r="DY120" s="879"/>
      <c r="DZ120" s="880"/>
    </row>
    <row r="121" spans="1:130" s="218" customFormat="1" ht="26.25" customHeight="1" x14ac:dyDescent="0.15">
      <c r="A121" s="856"/>
      <c r="B121" s="857"/>
      <c r="C121" s="899" t="s">
        <v>448</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449</v>
      </c>
      <c r="BA121" s="788"/>
      <c r="BB121" s="788"/>
      <c r="BC121" s="788"/>
      <c r="BD121" s="788"/>
      <c r="BE121" s="788"/>
      <c r="BF121" s="788"/>
      <c r="BG121" s="788"/>
      <c r="BH121" s="788"/>
      <c r="BI121" s="788"/>
      <c r="BJ121" s="788"/>
      <c r="BK121" s="788"/>
      <c r="BL121" s="788"/>
      <c r="BM121" s="788"/>
      <c r="BN121" s="788"/>
      <c r="BO121" s="788"/>
      <c r="BP121" s="789"/>
      <c r="BQ121" s="852">
        <v>1021082</v>
      </c>
      <c r="BR121" s="853"/>
      <c r="BS121" s="853"/>
      <c r="BT121" s="853"/>
      <c r="BU121" s="853"/>
      <c r="BV121" s="853">
        <v>1025197</v>
      </c>
      <c r="BW121" s="853"/>
      <c r="BX121" s="853"/>
      <c r="BY121" s="853"/>
      <c r="BZ121" s="853"/>
      <c r="CA121" s="853">
        <v>906472</v>
      </c>
      <c r="CB121" s="853"/>
      <c r="CC121" s="853"/>
      <c r="CD121" s="853"/>
      <c r="CE121" s="853"/>
      <c r="CF121" s="911">
        <v>6.9</v>
      </c>
      <c r="CG121" s="912"/>
      <c r="CH121" s="912"/>
      <c r="CI121" s="912"/>
      <c r="CJ121" s="912"/>
      <c r="CK121" s="905"/>
      <c r="CL121" s="891"/>
      <c r="CM121" s="891"/>
      <c r="CN121" s="891"/>
      <c r="CO121" s="892"/>
      <c r="CP121" s="871" t="s">
        <v>392</v>
      </c>
      <c r="CQ121" s="872"/>
      <c r="CR121" s="872"/>
      <c r="CS121" s="872"/>
      <c r="CT121" s="872"/>
      <c r="CU121" s="872"/>
      <c r="CV121" s="872"/>
      <c r="CW121" s="872"/>
      <c r="CX121" s="872"/>
      <c r="CY121" s="872"/>
      <c r="CZ121" s="872"/>
      <c r="DA121" s="872"/>
      <c r="DB121" s="872"/>
      <c r="DC121" s="872"/>
      <c r="DD121" s="872"/>
      <c r="DE121" s="872"/>
      <c r="DF121" s="873"/>
      <c r="DG121" s="852">
        <v>2097936</v>
      </c>
      <c r="DH121" s="853"/>
      <c r="DI121" s="853"/>
      <c r="DJ121" s="853"/>
      <c r="DK121" s="853"/>
      <c r="DL121" s="853">
        <v>1794654</v>
      </c>
      <c r="DM121" s="853"/>
      <c r="DN121" s="853"/>
      <c r="DO121" s="853"/>
      <c r="DP121" s="853"/>
      <c r="DQ121" s="853">
        <v>1649434</v>
      </c>
      <c r="DR121" s="853"/>
      <c r="DS121" s="853"/>
      <c r="DT121" s="853"/>
      <c r="DU121" s="853"/>
      <c r="DV121" s="830">
        <v>12.6</v>
      </c>
      <c r="DW121" s="830"/>
      <c r="DX121" s="830"/>
      <c r="DY121" s="830"/>
      <c r="DZ121" s="831"/>
    </row>
    <row r="122" spans="1:130" s="218" customFormat="1" ht="26.25" customHeight="1" x14ac:dyDescent="0.15">
      <c r="A122" s="856"/>
      <c r="B122" s="857"/>
      <c r="C122" s="851" t="s">
        <v>431</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450</v>
      </c>
      <c r="BA122" s="875"/>
      <c r="BB122" s="875"/>
      <c r="BC122" s="875"/>
      <c r="BD122" s="875"/>
      <c r="BE122" s="875"/>
      <c r="BF122" s="875"/>
      <c r="BG122" s="875"/>
      <c r="BH122" s="875"/>
      <c r="BI122" s="875"/>
      <c r="BJ122" s="875"/>
      <c r="BK122" s="875"/>
      <c r="BL122" s="875"/>
      <c r="BM122" s="875"/>
      <c r="BN122" s="875"/>
      <c r="BO122" s="875"/>
      <c r="BP122" s="876"/>
      <c r="BQ122" s="915">
        <v>28272032</v>
      </c>
      <c r="BR122" s="881"/>
      <c r="BS122" s="881"/>
      <c r="BT122" s="881"/>
      <c r="BU122" s="881"/>
      <c r="BV122" s="881">
        <v>29534055</v>
      </c>
      <c r="BW122" s="881"/>
      <c r="BX122" s="881"/>
      <c r="BY122" s="881"/>
      <c r="BZ122" s="881"/>
      <c r="CA122" s="881">
        <v>29376422</v>
      </c>
      <c r="CB122" s="881"/>
      <c r="CC122" s="881"/>
      <c r="CD122" s="881"/>
      <c r="CE122" s="881"/>
      <c r="CF122" s="882">
        <v>225.2</v>
      </c>
      <c r="CG122" s="883"/>
      <c r="CH122" s="883"/>
      <c r="CI122" s="883"/>
      <c r="CJ122" s="883"/>
      <c r="CK122" s="905"/>
      <c r="CL122" s="891"/>
      <c r="CM122" s="891"/>
      <c r="CN122" s="891"/>
      <c r="CO122" s="892"/>
      <c r="CP122" s="871" t="s">
        <v>391</v>
      </c>
      <c r="CQ122" s="872"/>
      <c r="CR122" s="872"/>
      <c r="CS122" s="872"/>
      <c r="CT122" s="872"/>
      <c r="CU122" s="872"/>
      <c r="CV122" s="872"/>
      <c r="CW122" s="872"/>
      <c r="CX122" s="872"/>
      <c r="CY122" s="872"/>
      <c r="CZ122" s="872"/>
      <c r="DA122" s="872"/>
      <c r="DB122" s="872"/>
      <c r="DC122" s="872"/>
      <c r="DD122" s="872"/>
      <c r="DE122" s="872"/>
      <c r="DF122" s="873"/>
      <c r="DG122" s="852">
        <v>88358</v>
      </c>
      <c r="DH122" s="853"/>
      <c r="DI122" s="853"/>
      <c r="DJ122" s="853"/>
      <c r="DK122" s="853"/>
      <c r="DL122" s="853">
        <v>79556</v>
      </c>
      <c r="DM122" s="853"/>
      <c r="DN122" s="853"/>
      <c r="DO122" s="853"/>
      <c r="DP122" s="853"/>
      <c r="DQ122" s="853">
        <v>70583</v>
      </c>
      <c r="DR122" s="853"/>
      <c r="DS122" s="853"/>
      <c r="DT122" s="853"/>
      <c r="DU122" s="853"/>
      <c r="DV122" s="830">
        <v>0.5</v>
      </c>
      <c r="DW122" s="830"/>
      <c r="DX122" s="830"/>
      <c r="DY122" s="830"/>
      <c r="DZ122" s="831"/>
    </row>
    <row r="123" spans="1:130" s="218" customFormat="1" ht="26.25" customHeight="1" x14ac:dyDescent="0.15">
      <c r="A123" s="856"/>
      <c r="B123" s="857"/>
      <c r="C123" s="851" t="s">
        <v>437</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39" t="s">
        <v>177</v>
      </c>
      <c r="BA123" s="239"/>
      <c r="BB123" s="239"/>
      <c r="BC123" s="239"/>
      <c r="BD123" s="239"/>
      <c r="BE123" s="239"/>
      <c r="BF123" s="239"/>
      <c r="BG123" s="239"/>
      <c r="BH123" s="239"/>
      <c r="BI123" s="239"/>
      <c r="BJ123" s="239"/>
      <c r="BK123" s="239"/>
      <c r="BL123" s="239"/>
      <c r="BM123" s="239"/>
      <c r="BN123" s="239"/>
      <c r="BO123" s="913" t="s">
        <v>451</v>
      </c>
      <c r="BP123" s="914"/>
      <c r="BQ123" s="868">
        <v>40908420</v>
      </c>
      <c r="BR123" s="869"/>
      <c r="BS123" s="869"/>
      <c r="BT123" s="869"/>
      <c r="BU123" s="869"/>
      <c r="BV123" s="869">
        <v>42627694</v>
      </c>
      <c r="BW123" s="869"/>
      <c r="BX123" s="869"/>
      <c r="BY123" s="869"/>
      <c r="BZ123" s="869"/>
      <c r="CA123" s="869">
        <v>44433601</v>
      </c>
      <c r="CB123" s="869"/>
      <c r="CC123" s="869"/>
      <c r="CD123" s="869"/>
      <c r="CE123" s="869"/>
      <c r="CF123" s="784"/>
      <c r="CG123" s="785"/>
      <c r="CH123" s="785"/>
      <c r="CI123" s="785"/>
      <c r="CJ123" s="870"/>
      <c r="CK123" s="905"/>
      <c r="CL123" s="891"/>
      <c r="CM123" s="891"/>
      <c r="CN123" s="891"/>
      <c r="CO123" s="892"/>
      <c r="CP123" s="871" t="s">
        <v>389</v>
      </c>
      <c r="CQ123" s="872"/>
      <c r="CR123" s="872"/>
      <c r="CS123" s="872"/>
      <c r="CT123" s="872"/>
      <c r="CU123" s="872"/>
      <c r="CV123" s="872"/>
      <c r="CW123" s="872"/>
      <c r="CX123" s="872"/>
      <c r="CY123" s="872"/>
      <c r="CZ123" s="872"/>
      <c r="DA123" s="872"/>
      <c r="DB123" s="872"/>
      <c r="DC123" s="872"/>
      <c r="DD123" s="872"/>
      <c r="DE123" s="872"/>
      <c r="DF123" s="873"/>
      <c r="DG123" s="815">
        <v>11086</v>
      </c>
      <c r="DH123" s="816"/>
      <c r="DI123" s="816"/>
      <c r="DJ123" s="816"/>
      <c r="DK123" s="817"/>
      <c r="DL123" s="818">
        <v>15138</v>
      </c>
      <c r="DM123" s="816"/>
      <c r="DN123" s="816"/>
      <c r="DO123" s="816"/>
      <c r="DP123" s="817"/>
      <c r="DQ123" s="818">
        <v>17714</v>
      </c>
      <c r="DR123" s="816"/>
      <c r="DS123" s="816"/>
      <c r="DT123" s="816"/>
      <c r="DU123" s="817"/>
      <c r="DV123" s="860">
        <v>0.1</v>
      </c>
      <c r="DW123" s="861"/>
      <c r="DX123" s="861"/>
      <c r="DY123" s="861"/>
      <c r="DZ123" s="862"/>
    </row>
    <row r="124" spans="1:130" s="218" customFormat="1" ht="26.25" customHeight="1" thickBot="1" x14ac:dyDescent="0.2">
      <c r="A124" s="856"/>
      <c r="B124" s="857"/>
      <c r="C124" s="851" t="s">
        <v>440</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452</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14.7</v>
      </c>
      <c r="BR124" s="867"/>
      <c r="BS124" s="867"/>
      <c r="BT124" s="867"/>
      <c r="BU124" s="867"/>
      <c r="BV124" s="867">
        <v>0.5</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453</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18" customFormat="1" ht="26.25" customHeight="1" x14ac:dyDescent="0.15">
      <c r="A125" s="856"/>
      <c r="B125" s="857"/>
      <c r="C125" s="851" t="s">
        <v>442</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87" t="s">
        <v>454</v>
      </c>
      <c r="CL125" s="888"/>
      <c r="CM125" s="888"/>
      <c r="CN125" s="888"/>
      <c r="CO125" s="889"/>
      <c r="CP125" s="896" t="s">
        <v>455</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18" customFormat="1" ht="26.25" customHeight="1" thickBot="1" x14ac:dyDescent="0.2">
      <c r="A126" s="856"/>
      <c r="B126" s="857"/>
      <c r="C126" s="851" t="s">
        <v>444</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90"/>
      <c r="CL126" s="891"/>
      <c r="CM126" s="891"/>
      <c r="CN126" s="891"/>
      <c r="CO126" s="892"/>
      <c r="CP126" s="851" t="s">
        <v>456</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18" customFormat="1" ht="26.25" customHeight="1" x14ac:dyDescent="0.15">
      <c r="A127" s="858"/>
      <c r="B127" s="859"/>
      <c r="C127" s="874" t="s">
        <v>457</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v>38</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20"/>
      <c r="AV127" s="220"/>
      <c r="AW127" s="220"/>
      <c r="AX127" s="877" t="s">
        <v>458</v>
      </c>
      <c r="AY127" s="848"/>
      <c r="AZ127" s="848"/>
      <c r="BA127" s="848"/>
      <c r="BB127" s="848"/>
      <c r="BC127" s="848"/>
      <c r="BD127" s="848"/>
      <c r="BE127" s="849"/>
      <c r="BF127" s="847" t="s">
        <v>459</v>
      </c>
      <c r="BG127" s="848"/>
      <c r="BH127" s="848"/>
      <c r="BI127" s="848"/>
      <c r="BJ127" s="848"/>
      <c r="BK127" s="848"/>
      <c r="BL127" s="849"/>
      <c r="BM127" s="847" t="s">
        <v>460</v>
      </c>
      <c r="BN127" s="848"/>
      <c r="BO127" s="848"/>
      <c r="BP127" s="848"/>
      <c r="BQ127" s="848"/>
      <c r="BR127" s="848"/>
      <c r="BS127" s="849"/>
      <c r="BT127" s="847" t="s">
        <v>461</v>
      </c>
      <c r="BU127" s="848"/>
      <c r="BV127" s="848"/>
      <c r="BW127" s="848"/>
      <c r="BX127" s="848"/>
      <c r="BY127" s="848"/>
      <c r="BZ127" s="850"/>
      <c r="CA127" s="220"/>
      <c r="CB127" s="220"/>
      <c r="CC127" s="220"/>
      <c r="CD127" s="243"/>
      <c r="CE127" s="243"/>
      <c r="CF127" s="243"/>
      <c r="CG127" s="220"/>
      <c r="CH127" s="220"/>
      <c r="CI127" s="220"/>
      <c r="CJ127" s="242"/>
      <c r="CK127" s="890"/>
      <c r="CL127" s="891"/>
      <c r="CM127" s="891"/>
      <c r="CN127" s="891"/>
      <c r="CO127" s="892"/>
      <c r="CP127" s="851" t="s">
        <v>462</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18" customFormat="1" ht="26.25" customHeight="1" thickBot="1" x14ac:dyDescent="0.2">
      <c r="A128" s="832" t="s">
        <v>463</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464</v>
      </c>
      <c r="X128" s="834"/>
      <c r="Y128" s="834"/>
      <c r="Z128" s="835"/>
      <c r="AA128" s="836">
        <v>145960</v>
      </c>
      <c r="AB128" s="837"/>
      <c r="AC128" s="837"/>
      <c r="AD128" s="837"/>
      <c r="AE128" s="838"/>
      <c r="AF128" s="839">
        <v>157608</v>
      </c>
      <c r="AG128" s="837"/>
      <c r="AH128" s="837"/>
      <c r="AI128" s="837"/>
      <c r="AJ128" s="838"/>
      <c r="AK128" s="839">
        <v>145926</v>
      </c>
      <c r="AL128" s="837"/>
      <c r="AM128" s="837"/>
      <c r="AN128" s="837"/>
      <c r="AO128" s="838"/>
      <c r="AP128" s="840"/>
      <c r="AQ128" s="841"/>
      <c r="AR128" s="841"/>
      <c r="AS128" s="841"/>
      <c r="AT128" s="842"/>
      <c r="AU128" s="220"/>
      <c r="AV128" s="220"/>
      <c r="AW128" s="220"/>
      <c r="AX128" s="843" t="s">
        <v>465</v>
      </c>
      <c r="AY128" s="844"/>
      <c r="AZ128" s="844"/>
      <c r="BA128" s="844"/>
      <c r="BB128" s="844"/>
      <c r="BC128" s="844"/>
      <c r="BD128" s="844"/>
      <c r="BE128" s="845"/>
      <c r="BF128" s="822" t="s">
        <v>122</v>
      </c>
      <c r="BG128" s="823"/>
      <c r="BH128" s="823"/>
      <c r="BI128" s="823"/>
      <c r="BJ128" s="823"/>
      <c r="BK128" s="823"/>
      <c r="BL128" s="846"/>
      <c r="BM128" s="822">
        <v>12.69</v>
      </c>
      <c r="BN128" s="823"/>
      <c r="BO128" s="823"/>
      <c r="BP128" s="823"/>
      <c r="BQ128" s="823"/>
      <c r="BR128" s="823"/>
      <c r="BS128" s="846"/>
      <c r="BT128" s="822">
        <v>20</v>
      </c>
      <c r="BU128" s="823"/>
      <c r="BV128" s="823"/>
      <c r="BW128" s="823"/>
      <c r="BX128" s="823"/>
      <c r="BY128" s="823"/>
      <c r="BZ128" s="824"/>
      <c r="CA128" s="243"/>
      <c r="CB128" s="243"/>
      <c r="CC128" s="243"/>
      <c r="CD128" s="243"/>
      <c r="CE128" s="243"/>
      <c r="CF128" s="243"/>
      <c r="CG128" s="220"/>
      <c r="CH128" s="220"/>
      <c r="CI128" s="220"/>
      <c r="CJ128" s="242"/>
      <c r="CK128" s="893"/>
      <c r="CL128" s="894"/>
      <c r="CM128" s="894"/>
      <c r="CN128" s="894"/>
      <c r="CO128" s="895"/>
      <c r="CP128" s="825" t="s">
        <v>466</v>
      </c>
      <c r="CQ128" s="766"/>
      <c r="CR128" s="766"/>
      <c r="CS128" s="766"/>
      <c r="CT128" s="766"/>
      <c r="CU128" s="766"/>
      <c r="CV128" s="766"/>
      <c r="CW128" s="766"/>
      <c r="CX128" s="766"/>
      <c r="CY128" s="766"/>
      <c r="CZ128" s="766"/>
      <c r="DA128" s="766"/>
      <c r="DB128" s="766"/>
      <c r="DC128" s="766"/>
      <c r="DD128" s="766"/>
      <c r="DE128" s="766"/>
      <c r="DF128" s="767"/>
      <c r="DG128" s="826">
        <v>1794</v>
      </c>
      <c r="DH128" s="827"/>
      <c r="DI128" s="827"/>
      <c r="DJ128" s="827"/>
      <c r="DK128" s="827"/>
      <c r="DL128" s="827">
        <v>2635</v>
      </c>
      <c r="DM128" s="827"/>
      <c r="DN128" s="827"/>
      <c r="DO128" s="827"/>
      <c r="DP128" s="827"/>
      <c r="DQ128" s="827">
        <v>1273</v>
      </c>
      <c r="DR128" s="827"/>
      <c r="DS128" s="827"/>
      <c r="DT128" s="827"/>
      <c r="DU128" s="827"/>
      <c r="DV128" s="828">
        <v>0</v>
      </c>
      <c r="DW128" s="828"/>
      <c r="DX128" s="828"/>
      <c r="DY128" s="828"/>
      <c r="DZ128" s="829"/>
    </row>
    <row r="129" spans="1:131" s="218"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467</v>
      </c>
      <c r="X129" s="813"/>
      <c r="Y129" s="813"/>
      <c r="Z129" s="814"/>
      <c r="AA129" s="815">
        <v>15783585</v>
      </c>
      <c r="AB129" s="816"/>
      <c r="AC129" s="816"/>
      <c r="AD129" s="816"/>
      <c r="AE129" s="817"/>
      <c r="AF129" s="818">
        <v>15823786</v>
      </c>
      <c r="AG129" s="816"/>
      <c r="AH129" s="816"/>
      <c r="AI129" s="816"/>
      <c r="AJ129" s="817"/>
      <c r="AK129" s="818">
        <v>16232182</v>
      </c>
      <c r="AL129" s="816"/>
      <c r="AM129" s="816"/>
      <c r="AN129" s="816"/>
      <c r="AO129" s="817"/>
      <c r="AP129" s="819"/>
      <c r="AQ129" s="820"/>
      <c r="AR129" s="820"/>
      <c r="AS129" s="820"/>
      <c r="AT129" s="821"/>
      <c r="AU129" s="221"/>
      <c r="AV129" s="221"/>
      <c r="AW129" s="221"/>
      <c r="AX129" s="787" t="s">
        <v>468</v>
      </c>
      <c r="AY129" s="788"/>
      <c r="AZ129" s="788"/>
      <c r="BA129" s="788"/>
      <c r="BB129" s="788"/>
      <c r="BC129" s="788"/>
      <c r="BD129" s="788"/>
      <c r="BE129" s="789"/>
      <c r="BF129" s="806" t="s">
        <v>122</v>
      </c>
      <c r="BG129" s="807"/>
      <c r="BH129" s="807"/>
      <c r="BI129" s="807"/>
      <c r="BJ129" s="807"/>
      <c r="BK129" s="807"/>
      <c r="BL129" s="808"/>
      <c r="BM129" s="806">
        <v>17.690000000000001</v>
      </c>
      <c r="BN129" s="807"/>
      <c r="BO129" s="807"/>
      <c r="BP129" s="807"/>
      <c r="BQ129" s="807"/>
      <c r="BR129" s="807"/>
      <c r="BS129" s="808"/>
      <c r="BT129" s="806">
        <v>30</v>
      </c>
      <c r="BU129" s="807"/>
      <c r="BV129" s="807"/>
      <c r="BW129" s="807"/>
      <c r="BX129" s="807"/>
      <c r="BY129" s="807"/>
      <c r="BZ129" s="80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810" t="s">
        <v>469</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470</v>
      </c>
      <c r="X130" s="813"/>
      <c r="Y130" s="813"/>
      <c r="Z130" s="814"/>
      <c r="AA130" s="815">
        <v>3364525</v>
      </c>
      <c r="AB130" s="816"/>
      <c r="AC130" s="816"/>
      <c r="AD130" s="816"/>
      <c r="AE130" s="817"/>
      <c r="AF130" s="818">
        <v>3201293</v>
      </c>
      <c r="AG130" s="816"/>
      <c r="AH130" s="816"/>
      <c r="AI130" s="816"/>
      <c r="AJ130" s="817"/>
      <c r="AK130" s="818">
        <v>3187878</v>
      </c>
      <c r="AL130" s="816"/>
      <c r="AM130" s="816"/>
      <c r="AN130" s="816"/>
      <c r="AO130" s="817"/>
      <c r="AP130" s="819"/>
      <c r="AQ130" s="820"/>
      <c r="AR130" s="820"/>
      <c r="AS130" s="820"/>
      <c r="AT130" s="821"/>
      <c r="AU130" s="221"/>
      <c r="AV130" s="221"/>
      <c r="AW130" s="221"/>
      <c r="AX130" s="787" t="s">
        <v>471</v>
      </c>
      <c r="AY130" s="788"/>
      <c r="AZ130" s="788"/>
      <c r="BA130" s="788"/>
      <c r="BB130" s="788"/>
      <c r="BC130" s="788"/>
      <c r="BD130" s="788"/>
      <c r="BE130" s="789"/>
      <c r="BF130" s="790">
        <v>7.7</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472</v>
      </c>
      <c r="X131" s="797"/>
      <c r="Y131" s="797"/>
      <c r="Z131" s="798"/>
      <c r="AA131" s="799">
        <v>12419060</v>
      </c>
      <c r="AB131" s="800"/>
      <c r="AC131" s="800"/>
      <c r="AD131" s="800"/>
      <c r="AE131" s="801"/>
      <c r="AF131" s="802">
        <v>12622493</v>
      </c>
      <c r="AG131" s="800"/>
      <c r="AH131" s="800"/>
      <c r="AI131" s="800"/>
      <c r="AJ131" s="801"/>
      <c r="AK131" s="802">
        <v>13044304</v>
      </c>
      <c r="AL131" s="800"/>
      <c r="AM131" s="800"/>
      <c r="AN131" s="800"/>
      <c r="AO131" s="801"/>
      <c r="AP131" s="803"/>
      <c r="AQ131" s="804"/>
      <c r="AR131" s="804"/>
      <c r="AS131" s="804"/>
      <c r="AT131" s="805"/>
      <c r="AU131" s="221"/>
      <c r="AV131" s="221"/>
      <c r="AW131" s="221"/>
      <c r="AX131" s="765" t="s">
        <v>473</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74" t="s">
        <v>474</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475</v>
      </c>
      <c r="W132" s="778"/>
      <c r="X132" s="778"/>
      <c r="Y132" s="778"/>
      <c r="Z132" s="779"/>
      <c r="AA132" s="780">
        <v>7.3652836849999996</v>
      </c>
      <c r="AB132" s="781"/>
      <c r="AC132" s="781"/>
      <c r="AD132" s="781"/>
      <c r="AE132" s="782"/>
      <c r="AF132" s="783">
        <v>7.6920863429999997</v>
      </c>
      <c r="AG132" s="781"/>
      <c r="AH132" s="781"/>
      <c r="AI132" s="781"/>
      <c r="AJ132" s="782"/>
      <c r="AK132" s="783">
        <v>8.1555184199999999</v>
      </c>
      <c r="AL132" s="781"/>
      <c r="AM132" s="781"/>
      <c r="AN132" s="781"/>
      <c r="AO132" s="782"/>
      <c r="AP132" s="784"/>
      <c r="AQ132" s="785"/>
      <c r="AR132" s="785"/>
      <c r="AS132" s="785"/>
      <c r="AT132" s="786"/>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476</v>
      </c>
      <c r="W133" s="757"/>
      <c r="X133" s="757"/>
      <c r="Y133" s="757"/>
      <c r="Z133" s="758"/>
      <c r="AA133" s="759">
        <v>7.8</v>
      </c>
      <c r="AB133" s="760"/>
      <c r="AC133" s="760"/>
      <c r="AD133" s="760"/>
      <c r="AE133" s="761"/>
      <c r="AF133" s="759">
        <v>7.6</v>
      </c>
      <c r="AG133" s="760"/>
      <c r="AH133" s="760"/>
      <c r="AI133" s="760"/>
      <c r="AJ133" s="761"/>
      <c r="AK133" s="759">
        <v>7.7</v>
      </c>
      <c r="AL133" s="760"/>
      <c r="AM133" s="760"/>
      <c r="AN133" s="760"/>
      <c r="AO133" s="761"/>
      <c r="AP133" s="762"/>
      <c r="AQ133" s="763"/>
      <c r="AR133" s="763"/>
      <c r="AS133" s="763"/>
      <c r="AT133" s="764"/>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Y+MPGyepsCCpjoaNfs6AIyEBZRATG5bEKb6LQ2uwQBmD6Qxc9G4sOct4U1+ETOwZPJNmyysJZCRHfsWDjVQewQ==" saltValue="IV3GFp9w7p5VlndUJEwCk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L7" zoomScale="80" zoomScaleNormal="85" zoomScaleSheetLayoutView="80" workbookViewId="0">
      <selection activeCell="AX75" sqref="AX75"/>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477</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B32wwejb0g3l08b2qu33WEKUtO1deSgMb2JyUkYKY3A+VX1Ae9K989vZm4HvNYF1D+1IQKxhjJZEWH1ocVjslA==" saltValue="F4CKxiNSJa2YNXb3HGEYk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16"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7kIXuLht0vLfdmlaCESn5XaoYn2qTuFAmhqmupZcSYBOVGmnHCGO9a+HD+ypjPxZREh5pWCO2yjIPdicVLATsw==" saltValue="RM4ifjrB15JiTjYHmyend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4"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54" t="s">
        <v>480</v>
      </c>
      <c r="AP7" s="260"/>
      <c r="AQ7" s="261" t="s">
        <v>481</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55"/>
      <c r="AP8" s="266" t="s">
        <v>482</v>
      </c>
      <c r="AQ8" s="267" t="s">
        <v>483</v>
      </c>
      <c r="AR8" s="268" t="s">
        <v>484</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66" t="s">
        <v>485</v>
      </c>
      <c r="AL9" s="1167"/>
      <c r="AM9" s="1167"/>
      <c r="AN9" s="1168"/>
      <c r="AO9" s="269">
        <v>4962285</v>
      </c>
      <c r="AP9" s="269">
        <v>191306</v>
      </c>
      <c r="AQ9" s="270">
        <v>117270</v>
      </c>
      <c r="AR9" s="271">
        <v>63.1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66" t="s">
        <v>486</v>
      </c>
      <c r="AL10" s="1167"/>
      <c r="AM10" s="1167"/>
      <c r="AN10" s="1168"/>
      <c r="AO10" s="272">
        <v>15658</v>
      </c>
      <c r="AP10" s="272">
        <v>604</v>
      </c>
      <c r="AQ10" s="273">
        <v>10490</v>
      </c>
      <c r="AR10" s="274">
        <v>-94.2</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66" t="s">
        <v>487</v>
      </c>
      <c r="AL11" s="1167"/>
      <c r="AM11" s="1167"/>
      <c r="AN11" s="1168"/>
      <c r="AO11" s="272" t="s">
        <v>488</v>
      </c>
      <c r="AP11" s="272" t="s">
        <v>488</v>
      </c>
      <c r="AQ11" s="273">
        <v>1802</v>
      </c>
      <c r="AR11" s="274" t="s">
        <v>488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66" t="s">
        <v>489</v>
      </c>
      <c r="AL12" s="1167"/>
      <c r="AM12" s="1167"/>
      <c r="AN12" s="1168"/>
      <c r="AO12" s="272" t="s">
        <v>488</v>
      </c>
      <c r="AP12" s="272" t="s">
        <v>488</v>
      </c>
      <c r="AQ12" s="273">
        <v>3</v>
      </c>
      <c r="AR12" s="274" t="s">
        <v>488</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66" t="s">
        <v>490</v>
      </c>
      <c r="AL13" s="1167"/>
      <c r="AM13" s="1167"/>
      <c r="AN13" s="1168"/>
      <c r="AO13" s="272">
        <v>52809</v>
      </c>
      <c r="AP13" s="272">
        <v>2036</v>
      </c>
      <c r="AQ13" s="273">
        <v>4482</v>
      </c>
      <c r="AR13" s="274">
        <v>-54.6</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66" t="s">
        <v>491</v>
      </c>
      <c r="AL14" s="1167"/>
      <c r="AM14" s="1167"/>
      <c r="AN14" s="1168"/>
      <c r="AO14" s="272">
        <v>34438</v>
      </c>
      <c r="AP14" s="272">
        <v>1328</v>
      </c>
      <c r="AQ14" s="273">
        <v>2749</v>
      </c>
      <c r="AR14" s="274">
        <v>-51.7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69" t="s">
        <v>492</v>
      </c>
      <c r="AL15" s="1170"/>
      <c r="AM15" s="1170"/>
      <c r="AN15" s="1171"/>
      <c r="AO15" s="272">
        <v>-181357</v>
      </c>
      <c r="AP15" s="272">
        <v>-6992</v>
      </c>
      <c r="AQ15" s="273">
        <v>-7399</v>
      </c>
      <c r="AR15" s="274">
        <v>-5.5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69" t="s">
        <v>177</v>
      </c>
      <c r="AL16" s="1170"/>
      <c r="AM16" s="1170"/>
      <c r="AN16" s="1171"/>
      <c r="AO16" s="272">
        <v>4883833</v>
      </c>
      <c r="AP16" s="272">
        <v>188281</v>
      </c>
      <c r="AQ16" s="273">
        <v>129397</v>
      </c>
      <c r="AR16" s="274">
        <v>45.5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72" t="s">
        <v>497</v>
      </c>
      <c r="AL21" s="1173"/>
      <c r="AM21" s="1173"/>
      <c r="AN21" s="1174"/>
      <c r="AO21" s="285">
        <v>18.62</v>
      </c>
      <c r="AP21" s="286">
        <v>11.07</v>
      </c>
      <c r="AQ21" s="287">
        <v>7.55</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72" t="s">
        <v>498</v>
      </c>
      <c r="AL22" s="1173"/>
      <c r="AM22" s="1173"/>
      <c r="AN22" s="1174"/>
      <c r="AO22" s="290">
        <v>97.9</v>
      </c>
      <c r="AP22" s="291">
        <v>97.2</v>
      </c>
      <c r="AQ22" s="292">
        <v>0.7</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65" t="s">
        <v>499</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55"/>
    </row>
    <row r="27" spans="1:46" x14ac:dyDescent="0.15">
      <c r="A27" s="297"/>
      <c r="AO27" s="250"/>
      <c r="AP27" s="250"/>
      <c r="AQ27" s="250"/>
      <c r="AR27" s="250"/>
      <c r="AS27" s="250"/>
      <c r="AT27" s="250"/>
    </row>
    <row r="28" spans="1:46" ht="17.25" x14ac:dyDescent="0.15">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54" t="s">
        <v>480</v>
      </c>
      <c r="AP30" s="260"/>
      <c r="AQ30" s="261" t="s">
        <v>481</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55"/>
      <c r="AP31" s="266" t="s">
        <v>482</v>
      </c>
      <c r="AQ31" s="267" t="s">
        <v>483</v>
      </c>
      <c r="AR31" s="268" t="s">
        <v>484</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56" t="s">
        <v>502</v>
      </c>
      <c r="AL32" s="1157"/>
      <c r="AM32" s="1157"/>
      <c r="AN32" s="1158"/>
      <c r="AO32" s="300">
        <v>3240500</v>
      </c>
      <c r="AP32" s="300">
        <v>124928</v>
      </c>
      <c r="AQ32" s="301">
        <v>74841</v>
      </c>
      <c r="AR32" s="302">
        <v>66.900000000000006</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56" t="s">
        <v>503</v>
      </c>
      <c r="AL33" s="1157"/>
      <c r="AM33" s="1157"/>
      <c r="AN33" s="1158"/>
      <c r="AO33" s="300" t="s">
        <v>488</v>
      </c>
      <c r="AP33" s="300" t="s">
        <v>488</v>
      </c>
      <c r="AQ33" s="301" t="s">
        <v>488</v>
      </c>
      <c r="AR33" s="302" t="s">
        <v>488</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56" t="s">
        <v>504</v>
      </c>
      <c r="AL34" s="1157"/>
      <c r="AM34" s="1157"/>
      <c r="AN34" s="1158"/>
      <c r="AO34" s="300" t="s">
        <v>488</v>
      </c>
      <c r="AP34" s="300" t="s">
        <v>488</v>
      </c>
      <c r="AQ34" s="301">
        <v>1</v>
      </c>
      <c r="AR34" s="302" t="s">
        <v>488</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56" t="s">
        <v>505</v>
      </c>
      <c r="AL35" s="1157"/>
      <c r="AM35" s="1157"/>
      <c r="AN35" s="1158"/>
      <c r="AO35" s="300">
        <v>1156521</v>
      </c>
      <c r="AP35" s="300">
        <v>44586</v>
      </c>
      <c r="AQ35" s="301">
        <v>16683</v>
      </c>
      <c r="AR35" s="302">
        <v>167.3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56" t="s">
        <v>506</v>
      </c>
      <c r="AL36" s="1157"/>
      <c r="AM36" s="1157"/>
      <c r="AN36" s="1158"/>
      <c r="AO36" s="300" t="s">
        <v>488</v>
      </c>
      <c r="AP36" s="300" t="s">
        <v>488</v>
      </c>
      <c r="AQ36" s="301">
        <v>2411</v>
      </c>
      <c r="AR36" s="302" t="s">
        <v>488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56" t="s">
        <v>507</v>
      </c>
      <c r="AL37" s="1157"/>
      <c r="AM37" s="1157"/>
      <c r="AN37" s="1158"/>
      <c r="AO37" s="300" t="s">
        <v>488</v>
      </c>
      <c r="AP37" s="300" t="s">
        <v>488</v>
      </c>
      <c r="AQ37" s="301">
        <v>548</v>
      </c>
      <c r="AR37" s="302" t="s">
        <v>488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59" t="s">
        <v>508</v>
      </c>
      <c r="AL38" s="1160"/>
      <c r="AM38" s="1160"/>
      <c r="AN38" s="1161"/>
      <c r="AO38" s="303">
        <v>614</v>
      </c>
      <c r="AP38" s="303">
        <v>24</v>
      </c>
      <c r="AQ38" s="304">
        <v>7</v>
      </c>
      <c r="AR38" s="292">
        <v>242.9</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59" t="s">
        <v>509</v>
      </c>
      <c r="AL39" s="1160"/>
      <c r="AM39" s="1160"/>
      <c r="AN39" s="1161"/>
      <c r="AO39" s="300">
        <v>-145926</v>
      </c>
      <c r="AP39" s="300">
        <v>-5626</v>
      </c>
      <c r="AQ39" s="301">
        <v>-3756</v>
      </c>
      <c r="AR39" s="302">
        <v>49.8</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56" t="s">
        <v>510</v>
      </c>
      <c r="AL40" s="1157"/>
      <c r="AM40" s="1157"/>
      <c r="AN40" s="1158"/>
      <c r="AO40" s="300">
        <v>-3187878</v>
      </c>
      <c r="AP40" s="300">
        <v>-122899</v>
      </c>
      <c r="AQ40" s="301">
        <v>-63247</v>
      </c>
      <c r="AR40" s="302">
        <v>94.3</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62" t="s">
        <v>287</v>
      </c>
      <c r="AL41" s="1163"/>
      <c r="AM41" s="1163"/>
      <c r="AN41" s="1164"/>
      <c r="AO41" s="300">
        <v>1063831</v>
      </c>
      <c r="AP41" s="300">
        <v>41013</v>
      </c>
      <c r="AQ41" s="301">
        <v>27488</v>
      </c>
      <c r="AR41" s="302">
        <v>49.2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49" t="s">
        <v>480</v>
      </c>
      <c r="AN49" s="1151" t="s">
        <v>513</v>
      </c>
      <c r="AO49" s="1152"/>
      <c r="AP49" s="1152"/>
      <c r="AQ49" s="1152"/>
      <c r="AR49" s="1153"/>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50"/>
      <c r="AN50" s="316" t="s">
        <v>514</v>
      </c>
      <c r="AO50" s="317" t="s">
        <v>515</v>
      </c>
      <c r="AP50" s="318" t="s">
        <v>516</v>
      </c>
      <c r="AQ50" s="319" t="s">
        <v>517</v>
      </c>
      <c r="AR50" s="320" t="s">
        <v>518</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4402124</v>
      </c>
      <c r="AN51" s="322">
        <v>155026</v>
      </c>
      <c r="AO51" s="323">
        <v>54.8</v>
      </c>
      <c r="AP51" s="324">
        <v>92632</v>
      </c>
      <c r="AQ51" s="325">
        <v>-1.5</v>
      </c>
      <c r="AR51" s="326">
        <v>56.3</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2803634</v>
      </c>
      <c r="AN52" s="330">
        <v>98733</v>
      </c>
      <c r="AO52" s="331">
        <v>59.3</v>
      </c>
      <c r="AP52" s="332">
        <v>47978</v>
      </c>
      <c r="AQ52" s="333">
        <v>-2</v>
      </c>
      <c r="AR52" s="334">
        <v>61.3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2777760</v>
      </c>
      <c r="AN53" s="322">
        <v>99801</v>
      </c>
      <c r="AO53" s="323">
        <v>-35.6</v>
      </c>
      <c r="AP53" s="324">
        <v>96469</v>
      </c>
      <c r="AQ53" s="325">
        <v>4.0999999999999996</v>
      </c>
      <c r="AR53" s="326">
        <v>-39.700000000000003</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2076436</v>
      </c>
      <c r="AN54" s="330">
        <v>74603</v>
      </c>
      <c r="AO54" s="331">
        <v>-24.4</v>
      </c>
      <c r="AP54" s="332">
        <v>49775</v>
      </c>
      <c r="AQ54" s="333">
        <v>3.7</v>
      </c>
      <c r="AR54" s="334">
        <v>-28.1</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3856739</v>
      </c>
      <c r="AN55" s="322">
        <v>141563</v>
      </c>
      <c r="AO55" s="323">
        <v>41.8</v>
      </c>
      <c r="AP55" s="324">
        <v>85743</v>
      </c>
      <c r="AQ55" s="325">
        <v>-11.1</v>
      </c>
      <c r="AR55" s="326">
        <v>52.9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2741925</v>
      </c>
      <c r="AN56" s="330">
        <v>100643</v>
      </c>
      <c r="AO56" s="331">
        <v>34.9</v>
      </c>
      <c r="AP56" s="332">
        <v>45231</v>
      </c>
      <c r="AQ56" s="333">
        <v>-9.1</v>
      </c>
      <c r="AR56" s="334">
        <v>44</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4320935</v>
      </c>
      <c r="AN57" s="322">
        <v>162094</v>
      </c>
      <c r="AO57" s="323">
        <v>14.5</v>
      </c>
      <c r="AP57" s="324">
        <v>92509</v>
      </c>
      <c r="AQ57" s="325">
        <v>7.9</v>
      </c>
      <c r="AR57" s="326">
        <v>6.6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3592842</v>
      </c>
      <c r="AN58" s="330">
        <v>134780</v>
      </c>
      <c r="AO58" s="331">
        <v>33.9</v>
      </c>
      <c r="AP58" s="332">
        <v>52274</v>
      </c>
      <c r="AQ58" s="333">
        <v>15.6</v>
      </c>
      <c r="AR58" s="334">
        <v>18.3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3745558</v>
      </c>
      <c r="AN59" s="322">
        <v>144399</v>
      </c>
      <c r="AO59" s="323">
        <v>-10.9</v>
      </c>
      <c r="AP59" s="324">
        <v>98544</v>
      </c>
      <c r="AQ59" s="325">
        <v>6.5</v>
      </c>
      <c r="AR59" s="326">
        <v>-17.399999999999999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3022585</v>
      </c>
      <c r="AN60" s="330">
        <v>116527</v>
      </c>
      <c r="AO60" s="331">
        <v>-13.5</v>
      </c>
      <c r="AP60" s="332">
        <v>55816</v>
      </c>
      <c r="AQ60" s="333">
        <v>6.8</v>
      </c>
      <c r="AR60" s="334">
        <v>-20.3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3820623</v>
      </c>
      <c r="AN61" s="337">
        <v>140577</v>
      </c>
      <c r="AO61" s="338">
        <v>12.9</v>
      </c>
      <c r="AP61" s="339">
        <v>93179</v>
      </c>
      <c r="AQ61" s="340">
        <v>1.2</v>
      </c>
      <c r="AR61" s="326">
        <v>11.7</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2847484</v>
      </c>
      <c r="AN62" s="330">
        <v>105057</v>
      </c>
      <c r="AO62" s="331">
        <v>18</v>
      </c>
      <c r="AP62" s="332">
        <v>50215</v>
      </c>
      <c r="AQ62" s="333">
        <v>3</v>
      </c>
      <c r="AR62" s="334">
        <v>15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tc+CTHiGKFiaV4qjyGwnpbLX0QP5on5gOje44CYQ0iXsoPgsuSHB5wYQX5XUJrjR+Dd7WcG8FAYuuj2kb9e+JA==" saltValue="/AjjhPRO0+O8s53pHajGD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64" zoomScale="80" zoomScaleNormal="80" zoomScaleSheetLayoutView="55" workbookViewId="0">
      <selection activeCell="D111" sqref="D111"/>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477</v>
      </c>
    </row>
    <row r="120" spans="125:125" ht="13.5" hidden="1" customHeight="1" x14ac:dyDescent="0.15"/>
    <row r="121" spans="125:125" ht="13.5" hidden="1" customHeight="1" x14ac:dyDescent="0.15">
      <c r="DU121" s="247"/>
    </row>
  </sheetData>
  <sheetProtection algorithmName="SHA-512" hashValue="9czXqGaTX5i/+kZNyQnXCEf9gn6pRaxJFri6925i3Hh3b0Re6RI2b/nMLSRZvWb/kdNdoBmjAuYlOlX1ijYqXg==" saltValue="cQHUyyBMwN5iX8kUpimMP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56" zoomScale="80" zoomScaleNormal="80" zoomScaleSheetLayoutView="55" workbookViewId="0">
      <selection activeCell="CN89" sqref="CN89"/>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477</v>
      </c>
    </row>
  </sheetData>
  <sheetProtection algorithmName="SHA-512" hashValue="RqTd8eMQVnv5xlKzrMRkKf8KFKaj5gEAk3VxV1grF/Y32f8Kvo5HSdvOWwCmK925HCEkBslHg6v7efLw26NtFA==" saltValue="vFoCM8qzPpcLD9xvdZpJ/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90" zoomScaleNormal="90" zoomScaleSheetLayoutView="100" workbookViewId="0">
      <selection activeCell="J49" sqref="J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75" t="s">
        <v>3</v>
      </c>
      <c r="D47" s="1175"/>
      <c r="E47" s="1176"/>
      <c r="F47" s="11">
        <v>34.72</v>
      </c>
      <c r="G47" s="12">
        <v>33.68</v>
      </c>
      <c r="H47" s="12">
        <v>33.32</v>
      </c>
      <c r="I47" s="12">
        <v>33.94</v>
      </c>
      <c r="J47" s="13">
        <v>38.01</v>
      </c>
    </row>
    <row r="48" spans="2:10" ht="57.75" customHeight="1" x14ac:dyDescent="0.15">
      <c r="B48" s="14"/>
      <c r="C48" s="1177" t="s">
        <v>4</v>
      </c>
      <c r="D48" s="1177"/>
      <c r="E48" s="1178"/>
      <c r="F48" s="15">
        <v>9.92</v>
      </c>
      <c r="G48" s="16">
        <v>9.7200000000000006</v>
      </c>
      <c r="H48" s="16">
        <v>9.49</v>
      </c>
      <c r="I48" s="16">
        <v>8.8699999999999992</v>
      </c>
      <c r="J48" s="17">
        <v>8.3699999999999992</v>
      </c>
    </row>
    <row r="49" spans="2:10" ht="57.75" customHeight="1" thickBot="1" x14ac:dyDescent="0.2">
      <c r="B49" s="18"/>
      <c r="C49" s="1179" t="s">
        <v>5</v>
      </c>
      <c r="D49" s="1179"/>
      <c r="E49" s="1180"/>
      <c r="F49" s="19" t="s">
        <v>532</v>
      </c>
      <c r="G49" s="20" t="s">
        <v>533</v>
      </c>
      <c r="H49" s="20" t="s">
        <v>534</v>
      </c>
      <c r="I49" s="20" t="s">
        <v>535</v>
      </c>
      <c r="J49" s="21">
        <v>5</v>
      </c>
    </row>
    <row r="50" spans="2:10" x14ac:dyDescent="0.15"/>
  </sheetData>
  <sheetProtection algorithmName="SHA-512" hashValue="4r/mAaYmTD9s93G8Ocxp4RS9fi6AKB7nAdhSX+CAngNKCoAD+/6OX8d4RWdW4vwnbz5K6+Kq6JVMULXrQQO5xQ==" saltValue="PrJjLx2/8Kt9Jfi/1+VEz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2026-08-19T05:27:00Z</cp:lastPrinted>
  <dcterms:created xsi:type="dcterms:W3CDTF">2026-02-23T08:23:28Z</dcterms:created>
  <dcterms:modified xsi:type="dcterms:W3CDTF">2026-08-21T00:57:53Z</dcterms:modified>
  <cp:category/>
</cp:coreProperties>
</file>