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eimu037\Desktop\押印義務廃止様式\"/>
    </mc:Choice>
  </mc:AlternateContent>
  <bookViews>
    <workbookView xWindow="0" yWindow="0" windowWidth="14370" windowHeight="9660"/>
  </bookViews>
  <sheets>
    <sheet name="書式" sheetId="1" r:id="rId1"/>
    <sheet name="データ" sheetId="2" state="hidden" r:id="rId2"/>
  </sheets>
  <definedNames>
    <definedName name="_xlnm.Print_Area" localSheetId="0">書式!$A$1:$CG$491</definedName>
  </definedNames>
  <calcPr calcId="162913"/>
</workbook>
</file>

<file path=xl/calcChain.xml><?xml version="1.0" encoding="utf-8"?>
<calcChain xmlns="http://schemas.openxmlformats.org/spreadsheetml/2006/main">
  <c r="BT163" i="1" l="1"/>
  <c r="BT157" i="1" l="1"/>
  <c r="BT151" i="1" l="1"/>
  <c r="BT79" i="1"/>
  <c r="BT85" i="1"/>
  <c r="BT73" i="1"/>
  <c r="BT145" i="1" l="1"/>
  <c r="O135" i="1" l="1"/>
  <c r="BG483" i="1" l="1"/>
  <c r="AY483" i="1"/>
  <c r="AI483" i="1"/>
  <c r="Z483" i="1"/>
  <c r="H487" i="1"/>
  <c r="H483" i="1"/>
  <c r="AE169" i="1" l="1"/>
  <c r="AC95" i="1" l="1"/>
  <c r="N90" i="1"/>
  <c r="BT133" i="1"/>
  <c r="BT139" i="1"/>
  <c r="BT217" i="1" l="1"/>
  <c r="BT235" i="1" l="1"/>
  <c r="BT253" i="1"/>
  <c r="K284" i="1" l="1"/>
  <c r="BT247" i="1" l="1"/>
  <c r="BT241" i="1"/>
  <c r="BT229" i="1" l="1"/>
  <c r="BT223" i="1"/>
  <c r="BT211" i="1"/>
  <c r="BT205" i="1"/>
  <c r="BT199" i="1"/>
  <c r="BT193" i="1" l="1"/>
  <c r="BT187" i="1"/>
  <c r="BT181" i="1"/>
  <c r="AM135" i="1" l="1"/>
  <c r="AM140" i="1"/>
  <c r="O140" i="1"/>
  <c r="AM148" i="1"/>
  <c r="T99" i="1" l="1"/>
  <c r="Y9" i="1" l="1"/>
  <c r="Y14" i="1"/>
  <c r="BB28" i="1" l="1"/>
  <c r="BO247" i="1" l="1"/>
  <c r="AY468" i="1" l="1"/>
  <c r="AN119" i="1" l="1"/>
  <c r="P124" i="1"/>
  <c r="P119" i="1"/>
  <c r="AN103" i="1"/>
  <c r="P108" i="1"/>
  <c r="P103" i="1"/>
  <c r="AN426" i="1" l="1"/>
  <c r="AN415" i="1"/>
  <c r="Y22" i="1"/>
  <c r="J419" i="1" l="1"/>
  <c r="J422" i="1"/>
  <c r="J408" i="1"/>
  <c r="J411" i="1"/>
  <c r="J397" i="1"/>
  <c r="J400" i="1"/>
  <c r="J450" i="1"/>
  <c r="J453" i="1"/>
  <c r="J444" i="1"/>
  <c r="J447" i="1"/>
  <c r="J438" i="1"/>
  <c r="J441" i="1"/>
  <c r="J246" i="1"/>
  <c r="J251" i="1" l="1"/>
  <c r="J231" i="1"/>
  <c r="J236" i="1"/>
  <c r="J216" i="1"/>
  <c r="J221" i="1"/>
  <c r="J199" i="1"/>
  <c r="J204" i="1"/>
  <c r="J184" i="1"/>
  <c r="J189" i="1"/>
  <c r="J169" i="1"/>
  <c r="J174" i="1"/>
  <c r="J154" i="1"/>
  <c r="J159" i="1"/>
  <c r="BS389" i="1" l="1"/>
  <c r="BE377" i="1"/>
  <c r="AQ49" i="1"/>
  <c r="AQ45" i="1"/>
  <c r="AQ41" i="1"/>
  <c r="W49" i="1"/>
  <c r="W45" i="1"/>
  <c r="W41" i="1"/>
  <c r="AE49" i="1" l="1"/>
  <c r="AE45" i="1"/>
  <c r="AE41" i="1"/>
  <c r="K49" i="1"/>
  <c r="K45" i="1"/>
  <c r="K41" i="1"/>
  <c r="W472" i="1"/>
  <c r="W469" i="1"/>
  <c r="BX465" i="1"/>
  <c r="BH465" i="1"/>
  <c r="BR462" i="1"/>
  <c r="AR456" i="1"/>
  <c r="Z453" i="1"/>
  <c r="BU447" i="1"/>
  <c r="BU444" i="1"/>
  <c r="BU441" i="1"/>
  <c r="BU438" i="1"/>
  <c r="Z447" i="1"/>
  <c r="Z441" i="1"/>
  <c r="BD430" i="1"/>
  <c r="AO430" i="1"/>
  <c r="BN425" i="1"/>
  <c r="BT421" i="1"/>
  <c r="BT417" i="1"/>
  <c r="BD419" i="1"/>
  <c r="AN419" i="1"/>
  <c r="AD419" i="1"/>
  <c r="BW415" i="1"/>
  <c r="BD408" i="1"/>
  <c r="AN408" i="1"/>
  <c r="AD408" i="1"/>
  <c r="AN404" i="1"/>
  <c r="BT403" i="1"/>
  <c r="BY397" i="1"/>
  <c r="BD397" i="1"/>
  <c r="AN397" i="1"/>
  <c r="AD397" i="1"/>
  <c r="BS385" i="1"/>
  <c r="BS381" i="1"/>
  <c r="BS377" i="1"/>
  <c r="BE385" i="1"/>
  <c r="AR385" i="1"/>
  <c r="AR381" i="1"/>
  <c r="AR377" i="1"/>
  <c r="AE385" i="1"/>
  <c r="AE381" i="1"/>
  <c r="AE377" i="1"/>
  <c r="S385" i="1"/>
  <c r="S381" i="1"/>
  <c r="S377" i="1"/>
  <c r="AR369" i="1"/>
  <c r="P366" i="1"/>
  <c r="BY365" i="1"/>
  <c r="BY361" i="1"/>
  <c r="BY357" i="1"/>
  <c r="L363" i="1"/>
  <c r="L360" i="1"/>
  <c r="L355" i="1"/>
  <c r="BO365" i="1"/>
  <c r="AG365" i="1"/>
  <c r="BO361" i="1"/>
  <c r="AG361" i="1"/>
  <c r="BO357" i="1"/>
  <c r="AG357" i="1"/>
  <c r="S352" i="1"/>
  <c r="P349" i="1"/>
  <c r="L346" i="1"/>
  <c r="L343" i="1"/>
  <c r="L338" i="1"/>
  <c r="BY345" i="1"/>
  <c r="BY342" i="1"/>
  <c r="BY339" i="1"/>
  <c r="BY336" i="1"/>
  <c r="BY333" i="1"/>
  <c r="AG345" i="1"/>
  <c r="AG342" i="1"/>
  <c r="AG339" i="1"/>
  <c r="AG336" i="1"/>
  <c r="AG333" i="1"/>
  <c r="S335" i="1"/>
  <c r="BP342" i="1"/>
  <c r="BE342" i="1"/>
  <c r="BP339" i="1"/>
  <c r="BE339" i="1"/>
  <c r="BP336" i="1"/>
  <c r="BE336" i="1"/>
  <c r="BP333" i="1"/>
  <c r="BE333" i="1"/>
  <c r="P332" i="1"/>
  <c r="L329" i="1"/>
  <c r="L326" i="1"/>
  <c r="L321" i="1"/>
  <c r="BZ323" i="1"/>
  <c r="BZ320" i="1"/>
  <c r="BZ317" i="1"/>
  <c r="BZ314" i="1"/>
  <c r="BZ311" i="1"/>
  <c r="BZ308" i="1"/>
  <c r="BZ305" i="1"/>
  <c r="BQ323" i="1"/>
  <c r="BQ320" i="1"/>
  <c r="BQ317" i="1"/>
  <c r="BQ314" i="1"/>
  <c r="BQ311" i="1"/>
  <c r="BQ308" i="1"/>
  <c r="BQ305" i="1"/>
  <c r="S318" i="1"/>
  <c r="P315" i="1"/>
  <c r="L312" i="1"/>
  <c r="L309" i="1"/>
  <c r="L304" i="1"/>
  <c r="BH323" i="1"/>
  <c r="AR323" i="1"/>
  <c r="AG323" i="1"/>
  <c r="BH320" i="1"/>
  <c r="AR320" i="1"/>
  <c r="AG320" i="1"/>
  <c r="BH317" i="1"/>
  <c r="AR317" i="1"/>
  <c r="AG317" i="1"/>
  <c r="BH314" i="1"/>
  <c r="AR314" i="1"/>
  <c r="AG314" i="1"/>
  <c r="BH311" i="1"/>
  <c r="AR311" i="1"/>
  <c r="AG311" i="1"/>
  <c r="BH308" i="1"/>
  <c r="AR308" i="1"/>
  <c r="AG308" i="1"/>
  <c r="BH305" i="1"/>
  <c r="AR305" i="1"/>
  <c r="AG305" i="1"/>
  <c r="S301" i="1"/>
  <c r="AG269" i="1"/>
  <c r="AM261" i="1"/>
  <c r="BA280" i="1"/>
  <c r="BA277" i="1"/>
  <c r="AT246" i="1"/>
  <c r="AN246" i="1"/>
  <c r="AE246" i="1"/>
  <c r="AT231" i="1"/>
  <c r="AN231" i="1"/>
  <c r="AE231" i="1"/>
  <c r="AT216" i="1"/>
  <c r="AN216" i="1"/>
  <c r="AE216" i="1"/>
  <c r="BT175" i="1"/>
  <c r="BT169" i="1"/>
  <c r="BT127" i="1"/>
  <c r="BT121" i="1"/>
  <c r="BT115" i="1"/>
  <c r="BT109" i="1"/>
  <c r="BT103" i="1"/>
  <c r="BT97" i="1"/>
  <c r="BT91" i="1"/>
  <c r="BT67" i="1"/>
  <c r="BT61" i="1"/>
  <c r="BT55" i="1"/>
  <c r="BT49" i="1"/>
  <c r="BT43" i="1"/>
  <c r="BT37" i="1"/>
  <c r="AR210" i="1"/>
  <c r="AT199" i="1"/>
  <c r="AN199" i="1"/>
  <c r="AE199" i="1"/>
  <c r="AR195" i="1"/>
  <c r="AT184" i="1"/>
  <c r="AN184" i="1"/>
  <c r="AE184" i="1"/>
  <c r="AR180" i="1"/>
  <c r="AT169" i="1"/>
  <c r="AN169" i="1"/>
  <c r="AR165" i="1"/>
  <c r="AT154" i="1"/>
  <c r="AN154" i="1"/>
  <c r="AE154" i="1"/>
  <c r="T95" i="1"/>
  <c r="M99" i="1"/>
  <c r="M95" i="1"/>
  <c r="AJ98" i="1"/>
  <c r="AM90" i="1"/>
  <c r="AE85" i="1"/>
  <c r="K85" i="1"/>
  <c r="K77" i="1"/>
  <c r="AE69" i="1"/>
  <c r="K69" i="1"/>
  <c r="AE61" i="1"/>
  <c r="K61" i="1"/>
  <c r="AM53" i="1"/>
  <c r="AE53" i="1"/>
  <c r="AE284" i="1"/>
  <c r="AJ279" i="1"/>
  <c r="W279" i="1"/>
  <c r="K279" i="1"/>
  <c r="AJ274" i="1"/>
  <c r="W274" i="1"/>
  <c r="K274" i="1"/>
  <c r="AL28" i="1"/>
  <c r="T28" i="1"/>
  <c r="K28" i="1"/>
  <c r="F28" i="1"/>
  <c r="B28" i="1"/>
  <c r="Y19" i="1"/>
  <c r="BR20" i="1"/>
  <c r="BR16" i="1"/>
  <c r="BR12" i="1"/>
  <c r="BR8" i="1"/>
  <c r="BR5" i="1"/>
</calcChain>
</file>

<file path=xl/sharedStrings.xml><?xml version="1.0" encoding="utf-8"?>
<sst xmlns="http://schemas.openxmlformats.org/spreadsheetml/2006/main" count="1273" uniqueCount="847">
  <si>
    <t>表</t>
    <rPh sb="0" eb="1">
      <t>オモテ</t>
    </rPh>
    <phoneticPr fontId="11"/>
  </si>
  <si>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11"/>
  </si>
  <si>
    <t>　</t>
  </si>
  <si>
    <t>フリガナ</t>
  </si>
  <si>
    <t>生年月日</t>
  </si>
  <si>
    <t>続柄</t>
  </si>
  <si>
    <t>損害年月日</t>
  </si>
  <si>
    <t>１　収　入　金　額　等</t>
    <rPh sb="2" eb="5">
      <t>シュウニュウ</t>
    </rPh>
    <rPh sb="6" eb="9">
      <t>キンガク</t>
    </rPh>
    <rPh sb="10" eb="11">
      <t>トウ</t>
    </rPh>
    <phoneticPr fontId="11"/>
  </si>
  <si>
    <t>事</t>
  </si>
  <si>
    <t>円</t>
  </si>
  <si>
    <t>業</t>
  </si>
  <si>
    <t>差引損失額のうち災害関連支出の金額</t>
    <phoneticPr fontId="11"/>
  </si>
  <si>
    <t>社会保険料</t>
    <rPh sb="4" eb="5">
      <t>リョウ</t>
    </rPh>
    <phoneticPr fontId="11"/>
  </si>
  <si>
    <t>雑</t>
  </si>
  <si>
    <t>公的年金等</t>
  </si>
  <si>
    <t>キ</t>
    <phoneticPr fontId="11"/>
  </si>
  <si>
    <t>ケ</t>
    <phoneticPr fontId="11"/>
  </si>
  <si>
    <t>コ</t>
    <phoneticPr fontId="11"/>
  </si>
  <si>
    <t>サ</t>
    <phoneticPr fontId="11"/>
  </si>
  <si>
    <t>２　所　得　金　額</t>
    <rPh sb="2" eb="5">
      <t>ショトク</t>
    </rPh>
    <rPh sb="6" eb="9">
      <t>キンガク</t>
    </rPh>
    <phoneticPr fontId="11"/>
  </si>
  <si>
    <t>①</t>
  </si>
  <si>
    <t>②</t>
  </si>
  <si>
    <t>③</t>
  </si>
  <si>
    <t>④</t>
  </si>
  <si>
    <t>⑤</t>
  </si>
  <si>
    <t>（学校名）</t>
    <rPh sb="1" eb="3">
      <t>ガッコウ</t>
    </rPh>
    <rPh sb="3" eb="4">
      <t>メイ</t>
    </rPh>
    <phoneticPr fontId="11"/>
  </si>
  <si>
    <t>⑥</t>
  </si>
  <si>
    <t>⑦</t>
  </si>
  <si>
    <t>氏名</t>
  </si>
  <si>
    <t>障害の程度</t>
  </si>
  <si>
    <t>総合譲渡・一時</t>
  </si>
  <si>
    <t>配偶者控除</t>
  </si>
  <si>
    <t>控除額</t>
  </si>
  <si>
    <t>地震保険料控除</t>
    <rPh sb="0" eb="2">
      <t>ジシン</t>
    </rPh>
    <phoneticPr fontId="11"/>
  </si>
  <si>
    <t>⑯</t>
    <phoneticPr fontId="11"/>
  </si>
  <si>
    <t>⑳</t>
    <phoneticPr fontId="11"/>
  </si>
  <si>
    <t>扶養控除額の合計</t>
    <rPh sb="0" eb="2">
      <t>フヨウ</t>
    </rPh>
    <rPh sb="2" eb="5">
      <t>コウジョガク</t>
    </rPh>
    <rPh sb="6" eb="8">
      <t>ゴウケイ</t>
    </rPh>
    <phoneticPr fontId="11"/>
  </si>
  <si>
    <t>裏</t>
  </si>
  <si>
    <t>所得の種類</t>
  </si>
  <si>
    <t>所得の生ずる場所</t>
    <rPh sb="0" eb="2">
      <t>ショトク</t>
    </rPh>
    <rPh sb="3" eb="4">
      <t>ショウ</t>
    </rPh>
    <rPh sb="6" eb="8">
      <t>バショ</t>
    </rPh>
    <phoneticPr fontId="11"/>
  </si>
  <si>
    <t>収入金額</t>
    <rPh sb="0" eb="2">
      <t>シュウニュウ</t>
    </rPh>
    <rPh sb="2" eb="4">
      <t>キンガク</t>
    </rPh>
    <phoneticPr fontId="11"/>
  </si>
  <si>
    <t>支払確定年月</t>
    <rPh sb="0" eb="2">
      <t>シハライ</t>
    </rPh>
    <rPh sb="2" eb="4">
      <t>カクテイ</t>
    </rPh>
    <rPh sb="4" eb="6">
      <t>ネンゲツ</t>
    </rPh>
    <phoneticPr fontId="11"/>
  </si>
  <si>
    <t>必要経費</t>
    <rPh sb="0" eb="2">
      <t>ヒツヨウ</t>
    </rPh>
    <rPh sb="2" eb="4">
      <t>ケイヒ</t>
    </rPh>
    <phoneticPr fontId="11"/>
  </si>
  <si>
    <t xml:space="preserve">   </t>
  </si>
  <si>
    <t>差引金額</t>
    <rPh sb="2" eb="4">
      <t>キンガク</t>
    </rPh>
    <phoneticPr fontId="11"/>
  </si>
  <si>
    <t>所得金額</t>
    <rPh sb="0" eb="2">
      <t>ショトク</t>
    </rPh>
    <rPh sb="2" eb="4">
      <t>キンガク</t>
    </rPh>
    <phoneticPr fontId="11"/>
  </si>
  <si>
    <t>（収入金額－必要経費）</t>
    <rPh sb="1" eb="3">
      <t>シュウニュウ</t>
    </rPh>
    <rPh sb="3" eb="5">
      <t>キンガク</t>
    </rPh>
    <rPh sb="6" eb="8">
      <t>ヒツヨウ</t>
    </rPh>
    <rPh sb="8" eb="10">
      <t>ケイヒ</t>
    </rPh>
    <phoneticPr fontId="11"/>
  </si>
  <si>
    <t>（差引金額－特別控除額）</t>
    <rPh sb="1" eb="3">
      <t>サシヒキ</t>
    </rPh>
    <rPh sb="3" eb="4">
      <t>キンガク</t>
    </rPh>
    <rPh sb="4" eb="5">
      <t>キンガク</t>
    </rPh>
    <rPh sb="6" eb="8">
      <t>トクベツ</t>
    </rPh>
    <rPh sb="8" eb="11">
      <t>コウジョガク</t>
    </rPh>
    <phoneticPr fontId="11"/>
  </si>
  <si>
    <t>総合譲渡</t>
  </si>
  <si>
    <t>短期</t>
  </si>
  <si>
    <t>ｲ</t>
  </si>
  <si>
    <t>長期</t>
  </si>
  <si>
    <t>ﾛ</t>
  </si>
  <si>
    <t>一時</t>
  </si>
  <si>
    <t>ﾊ</t>
  </si>
  <si>
    <t>条例指定分</t>
    <rPh sb="0" eb="2">
      <t>ジョウレイ</t>
    </rPh>
    <rPh sb="2" eb="4">
      <t>シテイ</t>
    </rPh>
    <rPh sb="4" eb="5">
      <t>ブン</t>
    </rPh>
    <phoneticPr fontId="11"/>
  </si>
  <si>
    <t>都道府県</t>
    <rPh sb="0" eb="4">
      <t>トドウフケン</t>
    </rPh>
    <phoneticPr fontId="11"/>
  </si>
  <si>
    <t>市区町村</t>
    <rPh sb="0" eb="2">
      <t>シク</t>
    </rPh>
    <rPh sb="2" eb="4">
      <t>チョウソン</t>
    </rPh>
    <phoneticPr fontId="11"/>
  </si>
  <si>
    <t>合  計  額</t>
  </si>
  <si>
    <t>番号</t>
  </si>
  <si>
    <t>所得金額</t>
  </si>
  <si>
    <t>資産の種類</t>
  </si>
  <si>
    <t>損失額、被災損失額(白)</t>
  </si>
  <si>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11"/>
  </si>
  <si>
    <t>株式等譲渡所得割額控除額</t>
    <rPh sb="0" eb="2">
      <t>カブシキ</t>
    </rPh>
    <rPh sb="2" eb="5">
      <t>トウジョウト</t>
    </rPh>
    <rPh sb="5" eb="8">
      <t>ショトクワリ</t>
    </rPh>
    <rPh sb="8" eb="9">
      <t>ガク</t>
    </rPh>
    <rPh sb="9" eb="12">
      <t>コウジョガク</t>
    </rPh>
    <phoneticPr fontId="11"/>
  </si>
  <si>
    <t>必要経費</t>
    <phoneticPr fontId="11"/>
  </si>
  <si>
    <t>収入金額</t>
    <phoneticPr fontId="11"/>
  </si>
  <si>
    <t>特別控除額</t>
    <phoneticPr fontId="11"/>
  </si>
  <si>
    <t>円</t>
    <phoneticPr fontId="3"/>
  </si>
  <si>
    <t>本人氏名</t>
  </si>
  <si>
    <t>世帯主氏名</t>
  </si>
  <si>
    <t>電話番号（申告）</t>
  </si>
  <si>
    <t>電話番号（住基現）</t>
  </si>
  <si>
    <t>電話番号（１／１）</t>
  </si>
  <si>
    <t>世帯主との続柄</t>
  </si>
  <si>
    <t>生年月日 年</t>
  </si>
  <si>
    <t>生年月日 月</t>
  </si>
  <si>
    <t>生年月日 日</t>
  </si>
  <si>
    <t>所得</t>
    <rPh sb="0" eb="2">
      <t>ショトク</t>
    </rPh>
    <phoneticPr fontId="3"/>
  </si>
  <si>
    <t>死別</t>
    <rPh sb="0" eb="2">
      <t>シベツ</t>
    </rPh>
    <phoneticPr fontId="3"/>
  </si>
  <si>
    <t>離婚</t>
    <rPh sb="0" eb="2">
      <t>リコン</t>
    </rPh>
    <phoneticPr fontId="3"/>
  </si>
  <si>
    <t>未帰還</t>
    <rPh sb="0" eb="3">
      <t>ミキカン</t>
    </rPh>
    <phoneticPr fontId="3"/>
  </si>
  <si>
    <t>配当に関する住民税の特例</t>
    <rPh sb="0" eb="2">
      <t>ハイトウ</t>
    </rPh>
    <rPh sb="3" eb="4">
      <t>カン</t>
    </rPh>
    <rPh sb="6" eb="9">
      <t>ジュウミンゼイ</t>
    </rPh>
    <rPh sb="10" eb="12">
      <t>トクレイ</t>
    </rPh>
    <phoneticPr fontId="3"/>
  </si>
  <si>
    <t>円</t>
    <rPh sb="0" eb="1">
      <t>エン</t>
    </rPh>
    <phoneticPr fontId="3"/>
  </si>
  <si>
    <t>円</t>
    <phoneticPr fontId="3"/>
  </si>
  <si>
    <t>万円</t>
    <rPh sb="0" eb="2">
      <t>マンエン</t>
    </rPh>
    <phoneticPr fontId="3"/>
  </si>
  <si>
    <t>損害を受けた資産の種類</t>
    <phoneticPr fontId="3"/>
  </si>
  <si>
    <t>生死不明</t>
    <rPh sb="0" eb="2">
      <t>セイシ</t>
    </rPh>
    <rPh sb="2" eb="4">
      <t>フメイ</t>
    </rPh>
    <phoneticPr fontId="3"/>
  </si>
  <si>
    <t>勤労学生控除</t>
    <phoneticPr fontId="3"/>
  </si>
  <si>
    <t>収入金合計</t>
  </si>
  <si>
    <t>差引原価</t>
  </si>
  <si>
    <t>差引金額</t>
  </si>
  <si>
    <t>経費合計</t>
  </si>
  <si>
    <t>特前所得</t>
  </si>
  <si>
    <t>専従控除</t>
  </si>
  <si>
    <t>青申控除</t>
  </si>
  <si>
    <t>特後所得</t>
  </si>
  <si>
    <t>他事業分収入</t>
  </si>
  <si>
    <t>他事給与分収入</t>
  </si>
  <si>
    <t>売上(収入)金額</t>
  </si>
  <si>
    <t>家事消費</t>
  </si>
  <si>
    <t>その他の収入</t>
  </si>
  <si>
    <t>期首棚卸</t>
  </si>
  <si>
    <t>仕入れ</t>
  </si>
  <si>
    <t>売上原価小計</t>
  </si>
  <si>
    <t>期末棚卸</t>
  </si>
  <si>
    <t>給与・賃金</t>
  </si>
  <si>
    <t>外注・工賃</t>
  </si>
  <si>
    <t>減価償却費</t>
  </si>
  <si>
    <t>貸倒金</t>
  </si>
  <si>
    <t>地代家賃</t>
  </si>
  <si>
    <t>利子割引料</t>
  </si>
  <si>
    <t>税理士・弁護士報酬(その他５)</t>
  </si>
  <si>
    <t>その他経費小計</t>
  </si>
  <si>
    <t>租税公課</t>
  </si>
  <si>
    <t>荷造運賃</t>
  </si>
  <si>
    <t>水道光熱費</t>
  </si>
  <si>
    <t>旅費交通費</t>
  </si>
  <si>
    <t>通信費</t>
  </si>
  <si>
    <t>広告宣伝費</t>
  </si>
  <si>
    <t>接待交際費</t>
  </si>
  <si>
    <t>損害保険料</t>
  </si>
  <si>
    <t>修繕費</t>
  </si>
  <si>
    <t>消耗品費</t>
  </si>
  <si>
    <t>福利厚生費</t>
  </si>
  <si>
    <t>研修費(その他１)</t>
  </si>
  <si>
    <t>リース(その他２)</t>
  </si>
  <si>
    <t>その他３</t>
  </si>
  <si>
    <t>その他４</t>
  </si>
  <si>
    <t>雑費</t>
  </si>
  <si>
    <t>収入金</t>
  </si>
  <si>
    <t>経　費</t>
  </si>
  <si>
    <t>特後所特</t>
  </si>
  <si>
    <t>印刷用通算前所得</t>
  </si>
  <si>
    <t>名義書換料</t>
  </si>
  <si>
    <t>税理士・弁護士報酬(その他１)</t>
  </si>
  <si>
    <t>予備</t>
  </si>
  <si>
    <t>行政区番号</t>
    <rPh sb="0" eb="3">
      <t>ギョウセイク</t>
    </rPh>
    <rPh sb="3" eb="5">
      <t>バンゴウ</t>
    </rPh>
    <phoneticPr fontId="11"/>
  </si>
  <si>
    <t>個人番号</t>
    <rPh sb="0" eb="2">
      <t>コジン</t>
    </rPh>
    <rPh sb="2" eb="4">
      <t>バンゴウ</t>
    </rPh>
    <phoneticPr fontId="3"/>
  </si>
  <si>
    <t>支払保険料</t>
    <rPh sb="0" eb="2">
      <t>シハライ</t>
    </rPh>
    <rPh sb="2" eb="5">
      <t>ホケンリョウ</t>
    </rPh>
    <phoneticPr fontId="3"/>
  </si>
  <si>
    <t>扶養控除</t>
    <rPh sb="0" eb="1">
      <t>タモツ</t>
    </rPh>
    <rPh sb="1" eb="2">
      <t>マモル</t>
    </rPh>
    <rPh sb="2" eb="3">
      <t>ヒカエ</t>
    </rPh>
    <rPh sb="3" eb="4">
      <t>ジョ</t>
    </rPh>
    <phoneticPr fontId="3"/>
  </si>
  <si>
    <t>社会保険の種類</t>
    <phoneticPr fontId="11"/>
  </si>
  <si>
    <t>①事業所種別</t>
    <rPh sb="1" eb="4">
      <t>ジギョウショ</t>
    </rPh>
    <rPh sb="4" eb="6">
      <t>シュベツ</t>
    </rPh>
    <phoneticPr fontId="3"/>
  </si>
  <si>
    <t>勤務先
所在地</t>
    <rPh sb="0" eb="3">
      <t>キンムサキ</t>
    </rPh>
    <rPh sb="4" eb="7">
      <t>ショザイチ</t>
    </rPh>
    <phoneticPr fontId="3"/>
  </si>
  <si>
    <t>勤務先名</t>
    <rPh sb="0" eb="3">
      <t>キンムサキ</t>
    </rPh>
    <rPh sb="3" eb="4">
      <t>メイ</t>
    </rPh>
    <phoneticPr fontId="3"/>
  </si>
  <si>
    <t>事業所番号</t>
    <rPh sb="0" eb="3">
      <t>ジギョウショ</t>
    </rPh>
    <rPh sb="3" eb="5">
      <t>バンゴウ</t>
    </rPh>
    <phoneticPr fontId="3"/>
  </si>
  <si>
    <t>収入合計額</t>
    <rPh sb="0" eb="2">
      <t>シュウニュウ</t>
    </rPh>
    <rPh sb="2" eb="4">
      <t>ゴウケイ</t>
    </rPh>
    <rPh sb="4" eb="5">
      <t>ガク</t>
    </rPh>
    <phoneticPr fontId="3"/>
  </si>
  <si>
    <t>②事業所種別</t>
    <rPh sb="1" eb="4">
      <t>ジギョウショ</t>
    </rPh>
    <rPh sb="4" eb="6">
      <t>シュベツ</t>
    </rPh>
    <phoneticPr fontId="3"/>
  </si>
  <si>
    <t>③事業所種別</t>
    <rPh sb="1" eb="4">
      <t>ジギョウショ</t>
    </rPh>
    <rPh sb="4" eb="6">
      <t>シュベツ</t>
    </rPh>
    <phoneticPr fontId="3"/>
  </si>
  <si>
    <t>④事業所種別</t>
    <rPh sb="1" eb="4">
      <t>ジギョウショ</t>
    </rPh>
    <rPh sb="4" eb="6">
      <t>シュベツ</t>
    </rPh>
    <phoneticPr fontId="3"/>
  </si>
  <si>
    <t>国外株式等に係る外国所得税額</t>
    <rPh sb="0" eb="2">
      <t>コクガイ</t>
    </rPh>
    <rPh sb="2" eb="4">
      <t>カブシキ</t>
    </rPh>
    <rPh sb="4" eb="5">
      <t>トウ</t>
    </rPh>
    <rPh sb="6" eb="7">
      <t>カカ</t>
    </rPh>
    <rPh sb="8" eb="10">
      <t>ガイコク</t>
    </rPh>
    <rPh sb="10" eb="13">
      <t>ショトクゼイ</t>
    </rPh>
    <rPh sb="13" eb="14">
      <t>ガク</t>
    </rPh>
    <phoneticPr fontId="11"/>
  </si>
  <si>
    <t>農業</t>
    <rPh sb="0" eb="2">
      <t>ノウギョウ</t>
    </rPh>
    <phoneticPr fontId="3"/>
  </si>
  <si>
    <t>分離肉用牛</t>
    <rPh sb="0" eb="2">
      <t>ブンリ</t>
    </rPh>
    <rPh sb="2" eb="4">
      <t>ニクヨウ</t>
    </rPh>
    <rPh sb="4" eb="5">
      <t>ウシ</t>
    </rPh>
    <phoneticPr fontId="3"/>
  </si>
  <si>
    <t>免税所得</t>
    <rPh sb="0" eb="2">
      <t>メンゼイ</t>
    </rPh>
    <rPh sb="2" eb="4">
      <t>ショトク</t>
    </rPh>
    <phoneticPr fontId="3"/>
  </si>
  <si>
    <t>ニ</t>
    <phoneticPr fontId="3"/>
  </si>
  <si>
    <t>種     目</t>
    <phoneticPr fontId="3"/>
  </si>
  <si>
    <t>配　当　所　得　の　種　類</t>
    <rPh sb="10" eb="11">
      <t>タネ</t>
    </rPh>
    <rPh sb="12" eb="13">
      <t>タグイ</t>
    </rPh>
    <phoneticPr fontId="11"/>
  </si>
  <si>
    <t>青色申告特別
控除額</t>
    <phoneticPr fontId="11"/>
  </si>
  <si>
    <t>介護医療保険料の計</t>
    <rPh sb="0" eb="2">
      <t>カイゴ</t>
    </rPh>
    <rPh sb="2" eb="4">
      <t>イリョウ</t>
    </rPh>
    <phoneticPr fontId="11"/>
  </si>
  <si>
    <t>旧個人年金保険料の計</t>
    <rPh sb="0" eb="1">
      <t>キュウ</t>
    </rPh>
    <phoneticPr fontId="11"/>
  </si>
  <si>
    <t>新個人年金保険料の計</t>
    <rPh sb="0" eb="1">
      <t>シン</t>
    </rPh>
    <phoneticPr fontId="11"/>
  </si>
  <si>
    <t>旧生命保険料の計</t>
    <rPh sb="0" eb="1">
      <t>キュウ</t>
    </rPh>
    <rPh sb="1" eb="3">
      <t>セイメイ</t>
    </rPh>
    <phoneticPr fontId="11"/>
  </si>
  <si>
    <t>新生命保険料の計</t>
    <rPh sb="0" eb="1">
      <t>シン</t>
    </rPh>
    <rPh sb="1" eb="3">
      <t>セイメイ</t>
    </rPh>
    <phoneticPr fontId="11"/>
  </si>
  <si>
    <t>円</t>
    <phoneticPr fontId="3"/>
  </si>
  <si>
    <t>土地超短期</t>
  </si>
  <si>
    <t>土地短期</t>
  </si>
  <si>
    <t>純損失繰越控除（総合）</t>
  </si>
  <si>
    <t>純損失繰越控除（山林）</t>
  </si>
  <si>
    <t>雑損失繰越控除</t>
  </si>
  <si>
    <t>翌年へ繰り越す株式譲渡損失</t>
  </si>
  <si>
    <t>申告所得年度</t>
  </si>
  <si>
    <t>生年月日 元号</t>
  </si>
  <si>
    <t>世帯番号</t>
  </si>
  <si>
    <t>世帯内連番</t>
  </si>
  <si>
    <t>管理番号１</t>
  </si>
  <si>
    <t>管理番号２</t>
  </si>
  <si>
    <t>整理番号１</t>
  </si>
  <si>
    <t>整理番号２</t>
  </si>
  <si>
    <t>納税組合番号</t>
  </si>
  <si>
    <t>行政区</t>
  </si>
  <si>
    <t>個人番号</t>
  </si>
  <si>
    <t>特徴番号</t>
  </si>
  <si>
    <t>職業</t>
  </si>
  <si>
    <t>屋号</t>
  </si>
  <si>
    <t>営業→</t>
  </si>
  <si>
    <t>収入</t>
  </si>
  <si>
    <t>経費</t>
  </si>
  <si>
    <t>所得</t>
  </si>
  <si>
    <t>ダイレクト</t>
  </si>
  <si>
    <t>農業→</t>
  </si>
  <si>
    <t>不動産→</t>
  </si>
  <si>
    <t>利子→</t>
  </si>
  <si>
    <t>配当→</t>
  </si>
  <si>
    <t>株式（民）</t>
  </si>
  <si>
    <t>一般外貨（民）</t>
  </si>
  <si>
    <t>私募証券（民）</t>
  </si>
  <si>
    <t>特定外貨（民）</t>
  </si>
  <si>
    <t>株式収入計</t>
  </si>
  <si>
    <t>一般外貨収入計</t>
  </si>
  <si>
    <t>私募証券収入計</t>
  </si>
  <si>
    <t>特定外貨収入計</t>
  </si>
  <si>
    <t>株式経費計</t>
  </si>
  <si>
    <t>一般外貨経費計</t>
  </si>
  <si>
    <t>私募証券経費計</t>
  </si>
  <si>
    <t>特定外貨経費計</t>
  </si>
  <si>
    <t>給与→</t>
  </si>
  <si>
    <t>収入（高額報酬）</t>
  </si>
  <si>
    <t>特別控除</t>
  </si>
  <si>
    <t>専従者給与</t>
  </si>
  <si>
    <t>専従者給与支払者</t>
  </si>
  <si>
    <t>専従者給与支払者個人番号</t>
  </si>
  <si>
    <t>雑（その他）→</t>
  </si>
  <si>
    <t>差引損前</t>
  </si>
  <si>
    <t>種目</t>
  </si>
  <si>
    <t>短期→</t>
  </si>
  <si>
    <t>長期→</t>
  </si>
  <si>
    <t>一時→</t>
  </si>
  <si>
    <t>合計所得</t>
  </si>
  <si>
    <t>雑損→</t>
  </si>
  <si>
    <t>控除額（国）</t>
  </si>
  <si>
    <t>控除額（民）</t>
  </si>
  <si>
    <t>原因</t>
  </si>
  <si>
    <t>災害年月日</t>
  </si>
  <si>
    <t>種類</t>
  </si>
  <si>
    <t>損害金額</t>
  </si>
  <si>
    <t>補填金額</t>
  </si>
  <si>
    <t>差引</t>
  </si>
  <si>
    <t>関連支出</t>
  </si>
  <si>
    <t>医療費→</t>
  </si>
  <si>
    <t>医療施設</t>
  </si>
  <si>
    <t>支払金額</t>
  </si>
  <si>
    <t>社保→</t>
  </si>
  <si>
    <t>社会保険</t>
  </si>
  <si>
    <t>国民健康保険</t>
  </si>
  <si>
    <t>国民年金</t>
  </si>
  <si>
    <t>農業者年金</t>
  </si>
  <si>
    <t>介護保険</t>
  </si>
  <si>
    <t>後期高齢</t>
  </si>
  <si>
    <t>年金基金</t>
  </si>
  <si>
    <t>その他掛け金</t>
  </si>
  <si>
    <t>源泉徴収</t>
  </si>
  <si>
    <t>小規模→</t>
  </si>
  <si>
    <t>給報より</t>
  </si>
  <si>
    <t>生命保険↓</t>
  </si>
  <si>
    <t>新生保支払合計</t>
  </si>
  <si>
    <t>旧生保支払合計</t>
  </si>
  <si>
    <t>新個人年金支払合計</t>
  </si>
  <si>
    <t>旧個人年金支払合計</t>
  </si>
  <si>
    <t>介護医療保険支払合計</t>
  </si>
  <si>
    <t>新生保明細→</t>
  </si>
  <si>
    <t>保険会社名</t>
  </si>
  <si>
    <t>保険料</t>
  </si>
  <si>
    <t>控除額（国、民）→</t>
  </si>
  <si>
    <t>旧生保→</t>
  </si>
  <si>
    <t>新個人年金→</t>
  </si>
  <si>
    <t>旧個人年金→</t>
  </si>
  <si>
    <t>介護→</t>
  </si>
  <si>
    <t>↑ここまで明細</t>
  </si>
  <si>
    <t>地震保険↓</t>
  </si>
  <si>
    <t>地震保険支払合計</t>
  </si>
  <si>
    <t>旧長期損保支払合計</t>
  </si>
  <si>
    <t>地震→</t>
  </si>
  <si>
    <t>旧長期→</t>
  </si>
  <si>
    <t>寡婦（夫）→</t>
  </si>
  <si>
    <t>死別</t>
  </si>
  <si>
    <t>離婚</t>
  </si>
  <si>
    <t>生死不明</t>
  </si>
  <si>
    <t>未帰還</t>
  </si>
  <si>
    <t>勤労学生→</t>
  </si>
  <si>
    <t>学校名</t>
  </si>
  <si>
    <t>障害控除</t>
  </si>
  <si>
    <t>障害→</t>
  </si>
  <si>
    <t>程度</t>
  </si>
  <si>
    <t>配偶者→</t>
  </si>
  <si>
    <t>同居</t>
  </si>
  <si>
    <t>別居</t>
  </si>
  <si>
    <t>←民</t>
  </si>
  <si>
    <t>配偶者特別控除</t>
  </si>
  <si>
    <t>配偶者の合計所得</t>
  </si>
  <si>
    <t>扶養↓</t>
  </si>
  <si>
    <t>年少扶養↓</t>
  </si>
  <si>
    <t>扶養控除</t>
  </si>
  <si>
    <t>基礎控除</t>
  </si>
  <si>
    <t>控除合計</t>
  </si>
  <si>
    <t>特徴</t>
  </si>
  <si>
    <t>普徴</t>
  </si>
  <si>
    <t>併徴</t>
  </si>
  <si>
    <t>本人該当→</t>
  </si>
  <si>
    <t>未成年</t>
  </si>
  <si>
    <t>寡婦</t>
  </si>
  <si>
    <t>寡夫</t>
  </si>
  <si>
    <t>特障</t>
  </si>
  <si>
    <t>普障</t>
  </si>
  <si>
    <t>勤学</t>
  </si>
  <si>
    <t>控配</t>
  </si>
  <si>
    <t>老配</t>
  </si>
  <si>
    <t>同特</t>
  </si>
  <si>
    <t>扶養控除→</t>
  </si>
  <si>
    <t>特定</t>
  </si>
  <si>
    <t>同老</t>
  </si>
  <si>
    <t>老人</t>
  </si>
  <si>
    <t>一般</t>
  </si>
  <si>
    <t>年少</t>
  </si>
  <si>
    <t>扶養障害→</t>
  </si>
  <si>
    <t>専従者→</t>
  </si>
  <si>
    <t>配専</t>
  </si>
  <si>
    <t>他専</t>
  </si>
  <si>
    <t>給与所得↓</t>
  </si>
  <si>
    <t>事業所種別</t>
  </si>
  <si>
    <t>勤務先所在地</t>
  </si>
  <si>
    <t>勤務先名</t>
  </si>
  <si>
    <t>事業所番号</t>
  </si>
  <si>
    <t>収入合計額</t>
  </si>
  <si>
    <t>６本まで</t>
  </si>
  <si>
    <t>事業所得↓</t>
  </si>
  <si>
    <t>場所</t>
  </si>
  <si>
    <t>青申控除額</t>
  </si>
  <si>
    <t>事業所得 →複数ページ</t>
  </si>
  <si>
    <t>源泉税額</t>
  </si>
  <si>
    <t>源泉の対象となる収入金額</t>
  </si>
  <si>
    <t>家内特例経費</t>
  </si>
  <si>
    <t>内事業消費</t>
  </si>
  <si>
    <t>不動産所得 →複数ページ</t>
  </si>
  <si>
    <t>賃貸料</t>
  </si>
  <si>
    <t>礼金権利金更新料</t>
  </si>
  <si>
    <t>その他（小作）収入</t>
  </si>
  <si>
    <t>その他収入小計</t>
  </si>
  <si>
    <t>保証金・敷金（期末残高）</t>
  </si>
  <si>
    <t>利子割引料（合計）</t>
  </si>
  <si>
    <t>利子割引料（土地）</t>
  </si>
  <si>
    <t>配当所得↓</t>
  </si>
  <si>
    <t>支払確定年月</t>
  </si>
  <si>
    <t>配当割額控除</t>
  </si>
  <si>
    <t>国外株式 外国所得税額</t>
  </si>
  <si>
    <t>税額控除</t>
  </si>
  <si>
    <t>外国所得税</t>
  </si>
  <si>
    <t>雑所得↓</t>
  </si>
  <si>
    <t>事業専従者↓</t>
  </si>
  <si>
    <t>給事月数</t>
  </si>
  <si>
    <t>専従者控除合計</t>
  </si>
  <si>
    <t>青白区分 有り</t>
  </si>
  <si>
    <t>　　〃　　　無し</t>
  </si>
  <si>
    <t>別居親族↓</t>
  </si>
  <si>
    <t>住所</t>
  </si>
  <si>
    <t>配当割額</t>
  </si>
  <si>
    <t>株式等譲渡所得割額</t>
  </si>
  <si>
    <t>寄附金→</t>
  </si>
  <si>
    <t>ふるさと</t>
  </si>
  <si>
    <t>日赤等</t>
  </si>
  <si>
    <t>都道府県</t>
  </si>
  <si>
    <t>市区町村</t>
  </si>
  <si>
    <t>非課税所得→</t>
  </si>
  <si>
    <t>損益通算の特例適用前の不動産所得</t>
  </si>
  <si>
    <t>事業用資産の譲渡損失など→</t>
  </si>
  <si>
    <t>前年中の開（廃）業→</t>
  </si>
  <si>
    <t>開業</t>
  </si>
  <si>
    <t>廃業</t>
  </si>
  <si>
    <t>開廃業日</t>
  </si>
  <si>
    <t>他都道府県の事務所等</t>
  </si>
  <si>
    <t>配当に関する住民税の特例</t>
  </si>
  <si>
    <t>分離肉用牛収入</t>
  </si>
  <si>
    <t>免税所得</t>
  </si>
  <si>
    <t>100万超の免税所得</t>
  </si>
  <si>
    <t>備考↓</t>
  </si>
  <si>
    <t>居住開始年月日</t>
  </si>
  <si>
    <t>家内特例</t>
  </si>
  <si>
    <t>繰越損失額</t>
  </si>
  <si>
    <t>住民税額</t>
  </si>
  <si>
    <t>非課税理由</t>
  </si>
  <si>
    <t>非課税所得</t>
  </si>
  <si>
    <t>担当者氏名</t>
  </si>
  <si>
    <t>少額配当</t>
  </si>
  <si>
    <t>申告納税額</t>
  </si>
  <si>
    <t>納税額（源泉前）</t>
  </si>
  <si>
    <t>ここから分離</t>
  </si>
  <si>
    <t>差引（特前）</t>
  </si>
  <si>
    <t>特控</t>
  </si>
  <si>
    <t>特後</t>
  </si>
  <si>
    <t>特控条文</t>
  </si>
  <si>
    <t>所得の場所等</t>
  </si>
  <si>
    <t>短期一般</t>
  </si>
  <si>
    <t>短期軽減</t>
  </si>
  <si>
    <t>長期一般</t>
  </si>
  <si>
    <t>長期特定</t>
  </si>
  <si>
    <t>長期軽課</t>
  </si>
  <si>
    <t>株式譲渡（上場配当）</t>
  </si>
  <si>
    <t>－</t>
  </si>
  <si>
    <t>損前所得</t>
  </si>
  <si>
    <t>上株配当明細↓</t>
  </si>
  <si>
    <t>銘柄</t>
  </si>
  <si>
    <t>譲渡先</t>
  </si>
  <si>
    <t>源泉</t>
  </si>
  <si>
    <t>株割控除</t>
  </si>
  <si>
    <t>確定日</t>
  </si>
  <si>
    <t>株式譲渡（非公開）</t>
  </si>
  <si>
    <t>未公開株明細↓</t>
  </si>
  <si>
    <t>譲渡年月日</t>
  </si>
  <si>
    <t>取得年月日</t>
  </si>
  <si>
    <t>株式譲渡（上場分）</t>
  </si>
  <si>
    <t>上場株明細↓</t>
  </si>
  <si>
    <t>先物取引</t>
  </si>
  <si>
    <t>先物明細</t>
  </si>
  <si>
    <t>決済方法</t>
  </si>
  <si>
    <t>決済額</t>
  </si>
  <si>
    <t>手数料等</t>
  </si>
  <si>
    <t>数量</t>
  </si>
  <si>
    <t>決済日</t>
  </si>
  <si>
    <t>限月</t>
  </si>
  <si>
    <t>山林</t>
  </si>
  <si>
    <t>専従者控除</t>
  </si>
  <si>
    <t>概算経費率使用</t>
  </si>
  <si>
    <t>退職（明細無し）</t>
  </si>
  <si>
    <t>損前</t>
  </si>
  <si>
    <t>障害起因</t>
  </si>
  <si>
    <t>勤続年数</t>
  </si>
  <si>
    <t>所得の場所</t>
  </si>
  <si>
    <t>損失額（控除額・控除可能額）</t>
  </si>
  <si>
    <t>特定居住用財産損失繰越控除</t>
  </si>
  <si>
    <t>本年で差引く株式譲渡損失</t>
  </si>
  <si>
    <t>本年で差引く先物取引の差金等決済の損失</t>
  </si>
  <si>
    <t>翌年へ繰り越す先物取引損失</t>
  </si>
  <si>
    <t>特定支出控除</t>
  </si>
  <si>
    <t>支出額</t>
  </si>
  <si>
    <t>収入合計</t>
  </si>
  <si>
    <t>内取得費・その他／決算損益</t>
    <rPh sb="9" eb="11">
      <t>ケッサン</t>
    </rPh>
    <rPh sb="11" eb="13">
      <t>ソンエキ</t>
    </rPh>
    <phoneticPr fontId="3"/>
  </si>
  <si>
    <t>内手数料</t>
  </si>
  <si>
    <t>上場・未公開／約定価格</t>
  </si>
  <si>
    <t>譲渡日</t>
  </si>
  <si>
    <t>取得日</t>
  </si>
  <si>
    <t>区分</t>
    <rPh sb="0" eb="2">
      <t>クブン</t>
    </rPh>
    <phoneticPr fontId="3"/>
  </si>
  <si>
    <t>↓</t>
  </si>
  <si>
    <t>↑最大ここまで</t>
  </si>
  <si>
    <t>（勤学＋障害）控除額(国)</t>
    <rPh sb="11" eb="12">
      <t>コク</t>
    </rPh>
    <phoneticPr fontId="3"/>
  </si>
  <si>
    <t>（勤学＋障害）控除額(民)</t>
    <rPh sb="11" eb="12">
      <t>ミン</t>
    </rPh>
    <phoneticPr fontId="3"/>
  </si>
  <si>
    <t>社会保険の種類</t>
    <phoneticPr fontId="11"/>
  </si>
  <si>
    <t>地震保険料の計</t>
    <rPh sb="0" eb="2">
      <t>ジシン</t>
    </rPh>
    <rPh sb="2" eb="5">
      <t>ホケンリョウ</t>
    </rPh>
    <rPh sb="6" eb="7">
      <t>ケイ</t>
    </rPh>
    <phoneticPr fontId="11"/>
  </si>
  <si>
    <t>障害の程度</t>
    <phoneticPr fontId="3"/>
  </si>
  <si>
    <t>生命保険料</t>
    <phoneticPr fontId="11"/>
  </si>
  <si>
    <t>他都道府県の事務所等</t>
    <phoneticPr fontId="3"/>
  </si>
  <si>
    <t>小規模共済</t>
    <rPh sb="0" eb="3">
      <t>ショウキボ</t>
    </rPh>
    <rPh sb="3" eb="5">
      <t>キョウサイ</t>
    </rPh>
    <phoneticPr fontId="3"/>
  </si>
  <si>
    <t>確定拠出</t>
    <rPh sb="0" eb="2">
      <t>カクテイ</t>
    </rPh>
    <rPh sb="2" eb="4">
      <t>キョシュツ</t>
    </rPh>
    <phoneticPr fontId="3"/>
  </si>
  <si>
    <t>心身障害</t>
    <rPh sb="0" eb="2">
      <t>シンシン</t>
    </rPh>
    <rPh sb="2" eb="4">
      <t>ショウガイ</t>
    </rPh>
    <phoneticPr fontId="3"/>
  </si>
  <si>
    <t>項目名</t>
    <rPh sb="0" eb="2">
      <t>コウモク</t>
    </rPh>
    <rPh sb="2" eb="3">
      <t>メイ</t>
    </rPh>
    <phoneticPr fontId="3"/>
  </si>
  <si>
    <t>金額</t>
    <rPh sb="0" eb="2">
      <t>キンガク</t>
    </rPh>
    <phoneticPr fontId="3"/>
  </si>
  <si>
    <t>現 住 所</t>
    <phoneticPr fontId="11"/>
  </si>
  <si>
    <t>営  業  等</t>
    <phoneticPr fontId="3"/>
  </si>
  <si>
    <t>控　　  除</t>
    <rPh sb="0" eb="1">
      <t>ヒカエ</t>
    </rPh>
    <rPh sb="5" eb="6">
      <t>ジョ</t>
    </rPh>
    <phoneticPr fontId="11"/>
  </si>
  <si>
    <t>控　　　除</t>
    <rPh sb="0" eb="1">
      <t>ヒカエ</t>
    </rPh>
    <rPh sb="4" eb="5">
      <t>ジョ</t>
    </rPh>
    <phoneticPr fontId="11"/>
  </si>
  <si>
    <t>合　　　　計</t>
    <phoneticPr fontId="11"/>
  </si>
  <si>
    <t>配  当  割  額  控  除  額</t>
    <rPh sb="0" eb="1">
      <t>ハイ</t>
    </rPh>
    <rPh sb="3" eb="4">
      <t>トウ</t>
    </rPh>
    <rPh sb="6" eb="7">
      <t>ワリ</t>
    </rPh>
    <rPh sb="9" eb="10">
      <t>ガク</t>
    </rPh>
    <rPh sb="12" eb="13">
      <t>コウ</t>
    </rPh>
    <rPh sb="15" eb="16">
      <t>ジョ</t>
    </rPh>
    <rPh sb="18" eb="19">
      <t>ガク</t>
    </rPh>
    <phoneticPr fontId="11"/>
  </si>
  <si>
    <t>損害金額</t>
    <phoneticPr fontId="11"/>
  </si>
  <si>
    <t>損害の原因</t>
    <phoneticPr fontId="11"/>
  </si>
  <si>
    <t>合計　ｲ+〔(ﾛ+ﾊ)×1/2〕</t>
    <phoneticPr fontId="3"/>
  </si>
  <si>
    <t>雑損控除</t>
    <phoneticPr fontId="11"/>
  </si>
  <si>
    <t>旧長期損害保険料の計</t>
    <rPh sb="0" eb="1">
      <t>キュウ</t>
    </rPh>
    <rPh sb="1" eb="3">
      <t>チョウキ</t>
    </rPh>
    <rPh sb="3" eb="5">
      <t>ソンガイ</t>
    </rPh>
    <rPh sb="5" eb="8">
      <t>ホケンリョウ</t>
    </rPh>
    <rPh sb="9" eb="10">
      <t>ケイ</t>
    </rPh>
    <phoneticPr fontId="11"/>
  </si>
  <si>
    <t>保険金などで補てんされる金額</t>
    <rPh sb="2" eb="3">
      <t>キン</t>
    </rPh>
    <rPh sb="6" eb="7">
      <t>ポ</t>
    </rPh>
    <phoneticPr fontId="11"/>
  </si>
  <si>
    <t>保険金などで補てんされる金額</t>
    <rPh sb="12" eb="14">
      <t>キンガク</t>
    </rPh>
    <phoneticPr fontId="11"/>
  </si>
  <si>
    <t>４所得から差し引かれる金額</t>
    <rPh sb="1" eb="3">
      <t>ショトク</t>
    </rPh>
    <rPh sb="5" eb="8">
      <t>サシヒ</t>
    </rPh>
    <rPh sb="11" eb="13">
      <t>キンガク</t>
    </rPh>
    <phoneticPr fontId="11"/>
  </si>
  <si>
    <t>３所得から差し引かれる金額に関する事項</t>
    <rPh sb="1" eb="3">
      <t>ショトク</t>
    </rPh>
    <rPh sb="5" eb="8">
      <t>サシヒ</t>
    </rPh>
    <rPh sb="11" eb="13">
      <t>キンガク</t>
    </rPh>
    <rPh sb="14" eb="15">
      <t>カン</t>
    </rPh>
    <rPh sb="17" eb="19">
      <t>ジコウ</t>
    </rPh>
    <phoneticPr fontId="11"/>
  </si>
  <si>
    <t>６給与所得の内訳</t>
    <phoneticPr fontId="11"/>
  </si>
  <si>
    <t>７事業・不動産所得に関する事項</t>
    <rPh sb="7" eb="9">
      <t>ショトク</t>
    </rPh>
    <rPh sb="10" eb="11">
      <t>カン</t>
    </rPh>
    <rPh sb="13" eb="15">
      <t>ジコウ</t>
    </rPh>
    <phoneticPr fontId="11"/>
  </si>
  <si>
    <t>８配当所得に関する事項</t>
    <rPh sb="6" eb="7">
      <t>カン</t>
    </rPh>
    <rPh sb="9" eb="11">
      <t>ジコウ</t>
    </rPh>
    <phoneticPr fontId="11"/>
  </si>
  <si>
    <t>９雑所得（公的年金等以外）に関する事項</t>
    <rPh sb="14" eb="15">
      <t>カン</t>
    </rPh>
    <rPh sb="17" eb="19">
      <t>ジコウ</t>
    </rPh>
    <phoneticPr fontId="11"/>
  </si>
  <si>
    <t>フリガナ</t>
    <phoneticPr fontId="3"/>
  </si>
  <si>
    <t>１０総合譲渡・一時所得の所得金額に関する事項</t>
    <rPh sb="12" eb="14">
      <t>ショトク</t>
    </rPh>
    <rPh sb="14" eb="16">
      <t>キンガク</t>
    </rPh>
    <rPh sb="17" eb="18">
      <t>カン</t>
    </rPh>
    <rPh sb="20" eb="22">
      <t>ジコウ</t>
    </rPh>
    <phoneticPr fontId="11"/>
  </si>
  <si>
    <t>１１事業専従者に関する事項</t>
    <rPh sb="8" eb="9">
      <t>カン</t>
    </rPh>
    <rPh sb="11" eb="13">
      <t>ジコウ</t>
    </rPh>
    <phoneticPr fontId="11"/>
  </si>
  <si>
    <t>１２別居の扶養親族等に関する事項</t>
    <rPh sb="5" eb="7">
      <t>フヨウ</t>
    </rPh>
    <rPh sb="7" eb="9">
      <t>シンゾク</t>
    </rPh>
    <phoneticPr fontId="11"/>
  </si>
  <si>
    <t>障害程度</t>
    <rPh sb="0" eb="2">
      <t>ショウガイ</t>
    </rPh>
    <rPh sb="2" eb="4">
      <t>テイド</t>
    </rPh>
    <phoneticPr fontId="3"/>
  </si>
  <si>
    <t>収入行詰め</t>
    <rPh sb="0" eb="2">
      <t>シュウニュウ</t>
    </rPh>
    <rPh sb="2" eb="3">
      <t>ギョウ</t>
    </rPh>
    <rPh sb="3" eb="4">
      <t>ヅ</t>
    </rPh>
    <phoneticPr fontId="3"/>
  </si>
  <si>
    <t>経費行詰め</t>
    <rPh sb="0" eb="2">
      <t>ケイヒ</t>
    </rPh>
    <rPh sb="2" eb="3">
      <t>ギョウ</t>
    </rPh>
    <rPh sb="3" eb="4">
      <t>ヅ</t>
    </rPh>
    <phoneticPr fontId="3"/>
  </si>
  <si>
    <t>←増改築年月日</t>
    <rPh sb="1" eb="4">
      <t>ゾウカイチク</t>
    </rPh>
    <rPh sb="4" eb="7">
      <t>ネンガッピ</t>
    </rPh>
    <phoneticPr fontId="3"/>
  </si>
  <si>
    <t>特後損後</t>
    <rPh sb="3" eb="4">
      <t>ゴ</t>
    </rPh>
    <phoneticPr fontId="3"/>
  </si>
  <si>
    <t>特後損前</t>
    <rPh sb="0" eb="2">
      <t>トクゴ</t>
    </rPh>
    <rPh sb="2" eb="4">
      <t>ソンマエ</t>
    </rPh>
    <phoneticPr fontId="3"/>
  </si>
  <si>
    <t>提出年月日</t>
    <rPh sb="3" eb="5">
      <t>ガッピ</t>
    </rPh>
    <phoneticPr fontId="3"/>
  </si>
  <si>
    <t>連結生年月日</t>
    <rPh sb="0" eb="2">
      <t>レンケツ</t>
    </rPh>
    <rPh sb="2" eb="4">
      <t>セイネン</t>
    </rPh>
    <rPh sb="4" eb="6">
      <t>ガッピ</t>
    </rPh>
    <phoneticPr fontId="3"/>
  </si>
  <si>
    <t>青枠：住所１＋住所2</t>
    <rPh sb="0" eb="1">
      <t>アオ</t>
    </rPh>
    <rPh sb="1" eb="2">
      <t>ワク</t>
    </rPh>
    <rPh sb="3" eb="5">
      <t>ジュウショ</t>
    </rPh>
    <rPh sb="7" eb="9">
      <t>ジュウショ</t>
    </rPh>
    <phoneticPr fontId="3"/>
  </si>
  <si>
    <t>赤枠：住所１</t>
    <rPh sb="0" eb="1">
      <t>アカ</t>
    </rPh>
    <rPh sb="1" eb="2">
      <t>ワク</t>
    </rPh>
    <rPh sb="3" eb="5">
      <t>ジュウショ</t>
    </rPh>
    <phoneticPr fontId="3"/>
  </si>
  <si>
    <t>緑枠：住所２</t>
    <rPh sb="0" eb="1">
      <t>ミドリ</t>
    </rPh>
    <rPh sb="1" eb="2">
      <t>ワク</t>
    </rPh>
    <rPh sb="3" eb="5">
      <t>ジュウショ</t>
    </rPh>
    <phoneticPr fontId="3"/>
  </si>
  <si>
    <t>水枠：郵便番号</t>
    <rPh sb="0" eb="1">
      <t>ミズ</t>
    </rPh>
    <rPh sb="1" eb="2">
      <t>ワク</t>
    </rPh>
    <rPh sb="3" eb="7">
      <t>ユウビンバンゴウ</t>
    </rPh>
    <phoneticPr fontId="3"/>
  </si>
  <si>
    <t>↓認定外NPOを含まない</t>
    <rPh sb="1" eb="3">
      <t>ニンテイ</t>
    </rPh>
    <rPh sb="3" eb="4">
      <t>ガイ</t>
    </rPh>
    <rPh sb="8" eb="9">
      <t>フク</t>
    </rPh>
    <phoneticPr fontId="3"/>
  </si>
  <si>
    <t>↓認定外NPOを含む</t>
    <rPh sb="1" eb="3">
      <t>ニンテイ</t>
    </rPh>
    <rPh sb="3" eb="4">
      <t>ガイ</t>
    </rPh>
    <rPh sb="8" eb="9">
      <t>フク</t>
    </rPh>
    <phoneticPr fontId="3"/>
  </si>
  <si>
    <t>↓内訳</t>
    <rPh sb="1" eb="3">
      <t>ウチワケ</t>
    </rPh>
    <phoneticPr fontId="3"/>
  </si>
  <si>
    <t>両方</t>
    <rPh sb="0" eb="2">
      <t>リョウホウ</t>
    </rPh>
    <phoneticPr fontId="3"/>
  </si>
  <si>
    <t>NPO都道府県</t>
    <rPh sb="3" eb="7">
      <t>トドウフケン</t>
    </rPh>
    <phoneticPr fontId="3"/>
  </si>
  <si>
    <t>NPO市町村</t>
    <rPh sb="3" eb="6">
      <t>シチョウソン</t>
    </rPh>
    <phoneticPr fontId="3"/>
  </si>
  <si>
    <t>NPO両方該当</t>
    <rPh sb="3" eb="5">
      <t>リョウホウ</t>
    </rPh>
    <rPh sb="5" eb="7">
      <t>ガイトウ</t>
    </rPh>
    <phoneticPr fontId="3"/>
  </si>
  <si>
    <t>←住民税分</t>
    <rPh sb="1" eb="4">
      <t>ジュウミンゼイ</t>
    </rPh>
    <rPh sb="4" eb="5">
      <t>ブン</t>
    </rPh>
    <phoneticPr fontId="3"/>
  </si>
  <si>
    <t>住借控除可能額</t>
    <rPh sb="0" eb="1">
      <t>ジュウ</t>
    </rPh>
    <rPh sb="2" eb="4">
      <t>コウジョ</t>
    </rPh>
    <rPh sb="4" eb="7">
      <t>カノウガク</t>
    </rPh>
    <phoneticPr fontId="3"/>
  </si>
  <si>
    <t>住借控除済額</t>
    <rPh sb="0" eb="2">
      <t>ジュウカリ</t>
    </rPh>
    <rPh sb="2" eb="4">
      <t>コウジョ</t>
    </rPh>
    <rPh sb="4" eb="5">
      <t>スミ</t>
    </rPh>
    <rPh sb="5" eb="6">
      <t>ガク</t>
    </rPh>
    <phoneticPr fontId="3"/>
  </si>
  <si>
    <t>特定雑損失</t>
    <rPh sb="0" eb="2">
      <t>トクテイ</t>
    </rPh>
    <rPh sb="2" eb="3">
      <t>ザツ</t>
    </rPh>
    <rPh sb="3" eb="5">
      <t>ソンシツ</t>
    </rPh>
    <phoneticPr fontId="3"/>
  </si>
  <si>
    <t>不動産　家賃収入内訳　</t>
    <rPh sb="0" eb="3">
      <t>フドウサン</t>
    </rPh>
    <phoneticPr fontId="3"/>
  </si>
  <si>
    <t>借家・借地</t>
  </si>
  <si>
    <t>用途</t>
    <rPh sb="0" eb="2">
      <t>ヨウト</t>
    </rPh>
    <phoneticPr fontId="11"/>
  </si>
  <si>
    <t>所在地</t>
    <rPh sb="0" eb="3">
      <t>ショザイチ</t>
    </rPh>
    <phoneticPr fontId="11"/>
  </si>
  <si>
    <t>名称</t>
    <rPh sb="0" eb="2">
      <t>メイショウ</t>
    </rPh>
    <phoneticPr fontId="11"/>
  </si>
  <si>
    <t>契約期間（自）</t>
    <rPh sb="0" eb="2">
      <t>ケイヤク</t>
    </rPh>
    <rPh sb="2" eb="4">
      <t>キカン</t>
    </rPh>
    <rPh sb="5" eb="6">
      <t>ジ</t>
    </rPh>
    <phoneticPr fontId="11"/>
  </si>
  <si>
    <t>契約期間（至）</t>
    <rPh sb="0" eb="2">
      <t>ケイヤク</t>
    </rPh>
    <rPh sb="2" eb="4">
      <t>キカン</t>
    </rPh>
    <rPh sb="5" eb="6">
      <t>イタ</t>
    </rPh>
    <phoneticPr fontId="11"/>
  </si>
  <si>
    <t>貸付面積</t>
    <rPh sb="0" eb="2">
      <t>カシツケ</t>
    </rPh>
    <rPh sb="2" eb="4">
      <t>メンセキ</t>
    </rPh>
    <phoneticPr fontId="11"/>
  </si>
  <si>
    <t>賃貸料（月額）</t>
    <rPh sb="0" eb="3">
      <t>チンタイリョウ</t>
    </rPh>
    <rPh sb="4" eb="5">
      <t>ツキ</t>
    </rPh>
    <rPh sb="5" eb="6">
      <t>ガク</t>
    </rPh>
    <phoneticPr fontId="11"/>
  </si>
  <si>
    <t>賃貸料（年額）</t>
    <rPh sb="0" eb="3">
      <t>チンタイリョウ</t>
    </rPh>
    <rPh sb="4" eb="6">
      <t>ネンガク</t>
    </rPh>
    <phoneticPr fontId="11"/>
  </si>
  <si>
    <t>礼金</t>
    <rPh sb="0" eb="2">
      <t>レイキン</t>
    </rPh>
    <phoneticPr fontId="11"/>
  </si>
  <si>
    <t>権利金</t>
    <rPh sb="0" eb="3">
      <t>ケンリキン</t>
    </rPh>
    <phoneticPr fontId="11"/>
  </si>
  <si>
    <t>更新料</t>
    <rPh sb="0" eb="3">
      <t>コウシンリョウ</t>
    </rPh>
    <phoneticPr fontId="11"/>
  </si>
  <si>
    <t>名義書換料</t>
    <rPh sb="0" eb="2">
      <t>メイギ</t>
    </rPh>
    <rPh sb="2" eb="3">
      <t>カ</t>
    </rPh>
    <rPh sb="3" eb="4">
      <t>カ</t>
    </rPh>
    <rPh sb="4" eb="5">
      <t>リョウ</t>
    </rPh>
    <phoneticPr fontId="11"/>
  </si>
  <si>
    <t>その他収入</t>
    <rPh sb="2" eb="3">
      <t>タ</t>
    </rPh>
    <rPh sb="3" eb="5">
      <t>シュウニュウ</t>
    </rPh>
    <phoneticPr fontId="11"/>
  </si>
  <si>
    <t>保証金、敷金</t>
    <rPh sb="0" eb="3">
      <t>ホショウキン</t>
    </rPh>
    <rPh sb="4" eb="6">
      <t>シキキン</t>
    </rPh>
    <phoneticPr fontId="11"/>
  </si>
  <si>
    <t>↑最大ここまで</t>
    <rPh sb="1" eb="3">
      <t>サイダイ</t>
    </rPh>
    <phoneticPr fontId="3"/>
  </si>
  <si>
    <t>寄附金内訳</t>
    <rPh sb="0" eb="3">
      <t>キフキン</t>
    </rPh>
    <rPh sb="3" eb="5">
      <t>ウチワケ</t>
    </rPh>
    <phoneticPr fontId="3"/>
  </si>
  <si>
    <t>寄付先名称</t>
    <rPh sb="0" eb="2">
      <t>キフ</t>
    </rPh>
    <rPh sb="2" eb="3">
      <t>サキ</t>
    </rPh>
    <rPh sb="3" eb="5">
      <t>メイショウ</t>
    </rPh>
    <phoneticPr fontId="11"/>
  </si>
  <si>
    <t>寄附金の金額</t>
    <rPh sb="0" eb="3">
      <t>キフキン</t>
    </rPh>
    <rPh sb="4" eb="6">
      <t>キンガク</t>
    </rPh>
    <phoneticPr fontId="11"/>
  </si>
  <si>
    <t>区分</t>
    <rPh sb="0" eb="2">
      <t>クブン</t>
    </rPh>
    <phoneticPr fontId="11"/>
  </si>
  <si>
    <t>指定区分</t>
    <rPh sb="0" eb="2">
      <t>シテイ</t>
    </rPh>
    <rPh sb="2" eb="4">
      <t>クブン</t>
    </rPh>
    <phoneticPr fontId="11"/>
  </si>
  <si>
    <t>税額控除区分</t>
    <rPh sb="0" eb="2">
      <t>ゼイガク</t>
    </rPh>
    <rPh sb="2" eb="4">
      <t>コウジョ</t>
    </rPh>
    <rPh sb="4" eb="6">
      <t>クブン</t>
    </rPh>
    <phoneticPr fontId="11"/>
  </si>
  <si>
    <t>支払日</t>
    <rPh sb="0" eb="2">
      <t>シハラ</t>
    </rPh>
    <rPh sb="2" eb="3">
      <t>ビ</t>
    </rPh>
    <phoneticPr fontId="11"/>
  </si>
  <si>
    <t>減価償却費計</t>
    <rPh sb="4" eb="5">
      <t>ヒ</t>
    </rPh>
    <rPh sb="5" eb="6">
      <t>ケイ</t>
    </rPh>
    <phoneticPr fontId="3"/>
  </si>
  <si>
    <t>必要経費計</t>
    <rPh sb="0" eb="2">
      <t>ヒツヨウ</t>
    </rPh>
    <rPh sb="2" eb="4">
      <t>ケイヒ</t>
    </rPh>
    <rPh sb="4" eb="5">
      <t>ケイ</t>
    </rPh>
    <phoneticPr fontId="11"/>
  </si>
  <si>
    <t>未償却残高計</t>
    <rPh sb="0" eb="3">
      <t>ミショウキャク</t>
    </rPh>
    <rPh sb="3" eb="5">
      <t>ザンダカ</t>
    </rPh>
    <rPh sb="5" eb="6">
      <t>ケイ</t>
    </rPh>
    <phoneticPr fontId="11"/>
  </si>
  <si>
    <t>減価償却内訳ここから↓</t>
    <rPh sb="0" eb="2">
      <t>ゲンカ</t>
    </rPh>
    <rPh sb="2" eb="4">
      <t>ショウキャク</t>
    </rPh>
    <rPh sb="4" eb="6">
      <t>ウチワケ</t>
    </rPh>
    <phoneticPr fontId="3"/>
  </si>
  <si>
    <t>名称</t>
    <rPh sb="0" eb="2">
      <t>メイショウ</t>
    </rPh>
    <phoneticPr fontId="1"/>
  </si>
  <si>
    <t>面積数量</t>
    <rPh sb="0" eb="2">
      <t>メンセキ</t>
    </rPh>
    <rPh sb="2" eb="4">
      <t>スウリョウ</t>
    </rPh>
    <phoneticPr fontId="1"/>
  </si>
  <si>
    <t>備考</t>
    <rPh sb="0" eb="2">
      <t>ビコウ</t>
    </rPh>
    <phoneticPr fontId="1"/>
  </si>
  <si>
    <t>取得年月（元号）</t>
    <rPh sb="0" eb="2">
      <t>シュトク</t>
    </rPh>
    <rPh sb="2" eb="4">
      <t>ネンゲツ</t>
    </rPh>
    <rPh sb="5" eb="7">
      <t>ゲンゴウ</t>
    </rPh>
    <phoneticPr fontId="1"/>
  </si>
  <si>
    <t>取得年月（年）</t>
    <rPh sb="5" eb="6">
      <t>ネン</t>
    </rPh>
    <phoneticPr fontId="1"/>
  </si>
  <si>
    <t>取得年月（月）</t>
    <rPh sb="5" eb="6">
      <t>ツキ</t>
    </rPh>
    <phoneticPr fontId="1"/>
  </si>
  <si>
    <t>取得価額</t>
    <rPh sb="0" eb="2">
      <t>シュトク</t>
    </rPh>
    <rPh sb="2" eb="4">
      <t>カガク</t>
    </rPh>
    <phoneticPr fontId="1"/>
  </si>
  <si>
    <t>償却限度額</t>
    <rPh sb="0" eb="2">
      <t>ショウキャク</t>
    </rPh>
    <rPh sb="2" eb="4">
      <t>ゲンド</t>
    </rPh>
    <rPh sb="4" eb="5">
      <t>ガク</t>
    </rPh>
    <phoneticPr fontId="11"/>
  </si>
  <si>
    <t>耐用年数</t>
    <rPh sb="0" eb="2">
      <t>タイヨウ</t>
    </rPh>
    <rPh sb="2" eb="4">
      <t>ネンスウ</t>
    </rPh>
    <phoneticPr fontId="1"/>
  </si>
  <si>
    <t>償却率</t>
    <rPh sb="0" eb="3">
      <t>ショウキャクリツ</t>
    </rPh>
    <phoneticPr fontId="1"/>
  </si>
  <si>
    <t>償却方法</t>
    <rPh sb="0" eb="2">
      <t>ショウキャク</t>
    </rPh>
    <rPh sb="2" eb="4">
      <t>ホウホウ</t>
    </rPh>
    <phoneticPr fontId="1"/>
  </si>
  <si>
    <t>償却期間</t>
    <rPh sb="0" eb="2">
      <t>ショウキャク</t>
    </rPh>
    <rPh sb="2" eb="4">
      <t>キカン</t>
    </rPh>
    <phoneticPr fontId="1"/>
  </si>
  <si>
    <t>普通償却額</t>
    <rPh sb="0" eb="2">
      <t>フツウ</t>
    </rPh>
    <rPh sb="2" eb="5">
      <t>ショウキャクガク</t>
    </rPh>
    <phoneticPr fontId="1"/>
  </si>
  <si>
    <t>特別償却額</t>
    <rPh sb="0" eb="2">
      <t>トクベツ</t>
    </rPh>
    <rPh sb="2" eb="5">
      <t>ショウキャクガク</t>
    </rPh>
    <phoneticPr fontId="1"/>
  </si>
  <si>
    <t>償却費合計</t>
    <rPh sb="0" eb="3">
      <t>ショウキャクヒ</t>
    </rPh>
    <rPh sb="3" eb="5">
      <t>ゴウケイ</t>
    </rPh>
    <phoneticPr fontId="1"/>
  </si>
  <si>
    <t>経費算入割合</t>
    <rPh sb="0" eb="2">
      <t>ケイヒ</t>
    </rPh>
    <rPh sb="2" eb="4">
      <t>サンニュウ</t>
    </rPh>
    <rPh sb="4" eb="6">
      <t>ワリアイ</t>
    </rPh>
    <phoneticPr fontId="1"/>
  </si>
  <si>
    <t>経費算入額</t>
    <rPh sb="0" eb="2">
      <t>ケイヒ</t>
    </rPh>
    <rPh sb="2" eb="4">
      <t>サンニュウ</t>
    </rPh>
    <rPh sb="4" eb="5">
      <t>ガク</t>
    </rPh>
    <phoneticPr fontId="1"/>
  </si>
  <si>
    <t>未償却残高</t>
    <rPh sb="0" eb="3">
      <t>ミショウキャク</t>
    </rPh>
    <rPh sb="3" eb="5">
      <t>ザンダカ</t>
    </rPh>
    <phoneticPr fontId="1"/>
  </si>
  <si>
    <t>農業所得↓</t>
    <rPh sb="0" eb="2">
      <t>ノウギョウ</t>
    </rPh>
    <phoneticPr fontId="3"/>
  </si>
  <si>
    <t>免税牛収入</t>
    <rPh sb="0" eb="2">
      <t>メンゼイ</t>
    </rPh>
    <rPh sb="2" eb="3">
      <t>ギュウ</t>
    </rPh>
    <rPh sb="3" eb="5">
      <t>シュウニュウ</t>
    </rPh>
    <phoneticPr fontId="19"/>
  </si>
  <si>
    <t>免税牛経費</t>
    <rPh sb="0" eb="2">
      <t>メンゼイ</t>
    </rPh>
    <rPh sb="2" eb="3">
      <t>ギュウ</t>
    </rPh>
    <rPh sb="3" eb="5">
      <t>ケイヒ</t>
    </rPh>
    <phoneticPr fontId="19"/>
  </si>
  <si>
    <t>免税差引所得</t>
    <rPh sb="0" eb="2">
      <t>メンゼイ</t>
    </rPh>
    <rPh sb="2" eb="4">
      <t>サシヒキ</t>
    </rPh>
    <rPh sb="4" eb="6">
      <t>ショトク</t>
    </rPh>
    <phoneticPr fontId="19"/>
  </si>
  <si>
    <t>専従控除（免税分）</t>
    <rPh sb="5" eb="7">
      <t>メンゼイ</t>
    </rPh>
    <rPh sb="7" eb="8">
      <t>ブン</t>
    </rPh>
    <phoneticPr fontId="19"/>
  </si>
  <si>
    <t>分離牛収入</t>
  </si>
  <si>
    <t>分離牛経費</t>
    <rPh sb="3" eb="5">
      <t>ケイヒ</t>
    </rPh>
    <phoneticPr fontId="19"/>
  </si>
  <si>
    <t>分離牛所得</t>
    <rPh sb="0" eb="2">
      <t>ブンリ</t>
    </rPh>
    <rPh sb="2" eb="3">
      <t>ギュウ</t>
    </rPh>
    <rPh sb="3" eb="5">
      <t>ショトク</t>
    </rPh>
    <phoneticPr fontId="19"/>
  </si>
  <si>
    <t>家内特例経費</t>
    <rPh sb="0" eb="2">
      <t>カナイ</t>
    </rPh>
    <rPh sb="2" eb="4">
      <t>トクレイ</t>
    </rPh>
    <rPh sb="4" eb="6">
      <t>ケイヒ</t>
    </rPh>
    <phoneticPr fontId="19"/>
  </si>
  <si>
    <t>東北標準経費率（平均経費額）</t>
    <rPh sb="0" eb="2">
      <t>トウホク</t>
    </rPh>
    <rPh sb="2" eb="4">
      <t>ヒョウジュン</t>
    </rPh>
    <rPh sb="4" eb="7">
      <t>ケイヒリツ</t>
    </rPh>
    <rPh sb="8" eb="10">
      <t>ヘイキン</t>
    </rPh>
    <rPh sb="10" eb="12">
      <t>ケイヒ</t>
    </rPh>
    <rPh sb="12" eb="13">
      <t>ガク</t>
    </rPh>
    <phoneticPr fontId="19"/>
  </si>
  <si>
    <t>内事業消費</t>
    <rPh sb="0" eb="1">
      <t>ウチ</t>
    </rPh>
    <rPh sb="1" eb="3">
      <t>ジギョウ</t>
    </rPh>
    <rPh sb="3" eb="5">
      <t>ショウヒ</t>
    </rPh>
    <phoneticPr fontId="19"/>
  </si>
  <si>
    <t>販売金額</t>
  </si>
  <si>
    <t>雑収入</t>
  </si>
  <si>
    <t>収入小計</t>
  </si>
  <si>
    <t>雇人費</t>
  </si>
  <si>
    <t>地代賃借料（小作料）</t>
  </si>
  <si>
    <t>貸倒れ金</t>
  </si>
  <si>
    <t>その他経費計</t>
  </si>
  <si>
    <t>牛馬償却費</t>
  </si>
  <si>
    <t>果樹償却費</t>
  </si>
  <si>
    <t>種苗費</t>
  </si>
  <si>
    <t>素畜費</t>
  </si>
  <si>
    <t>肥料費</t>
  </si>
  <si>
    <t>飼料費</t>
  </si>
  <si>
    <t>農具費</t>
  </si>
  <si>
    <t>農薬衛生費</t>
    <rPh sb="0" eb="2">
      <t>ノウヤク</t>
    </rPh>
    <phoneticPr fontId="19"/>
  </si>
  <si>
    <t>材料費</t>
  </si>
  <si>
    <t>動力光熱費</t>
  </si>
  <si>
    <t>作業衣料費</t>
  </si>
  <si>
    <t>共済掛け金</t>
  </si>
  <si>
    <t>荷造り運賃</t>
  </si>
  <si>
    <t>土地改良区費</t>
  </si>
  <si>
    <t>拠出金（その他２）カスタム</t>
    <rPh sb="0" eb="3">
      <t>キョシュツキン</t>
    </rPh>
    <phoneticPr fontId="19"/>
  </si>
  <si>
    <t>税理士報酬（その他３）</t>
  </si>
  <si>
    <t>農産物以外の期首棚卸</t>
  </si>
  <si>
    <t>農産物以外の期末棚卸</t>
  </si>
  <si>
    <t>経費から差引果樹牛馬育成費用</t>
  </si>
  <si>
    <t>（2014/11/20追加）</t>
    <rPh sb="11" eb="13">
      <t>ツイカ</t>
    </rPh>
    <phoneticPr fontId="1"/>
  </si>
  <si>
    <t>年金内訳 ここから↓</t>
    <rPh sb="0" eb="2">
      <t>ネンキン</t>
    </rPh>
    <rPh sb="2" eb="4">
      <t>ウチワケ</t>
    </rPh>
    <phoneticPr fontId="1"/>
  </si>
  <si>
    <t>収入金</t>
    <rPh sb="0" eb="3">
      <t>シュウニュウキン</t>
    </rPh>
    <phoneticPr fontId="1"/>
  </si>
  <si>
    <t>源泉税額</t>
    <rPh sb="0" eb="2">
      <t>ゲンセン</t>
    </rPh>
    <rPh sb="2" eb="4">
      <t>ゼイガク</t>
    </rPh>
    <phoneticPr fontId="1"/>
  </si>
  <si>
    <t>ここまで↑</t>
  </si>
  <si>
    <t>総合譲渡短期内訳 ここから↓</t>
    <rPh sb="0" eb="2">
      <t>ソウゴウ</t>
    </rPh>
    <rPh sb="2" eb="4">
      <t>ジョウト</t>
    </rPh>
    <rPh sb="4" eb="6">
      <t>タンキ</t>
    </rPh>
    <rPh sb="6" eb="8">
      <t>ウチワケ</t>
    </rPh>
    <phoneticPr fontId="1"/>
  </si>
  <si>
    <t>経費</t>
    <rPh sb="0" eb="2">
      <t>ケイヒ</t>
    </rPh>
    <phoneticPr fontId="1"/>
  </si>
  <si>
    <t>総合譲渡長期内訳 ここから↓</t>
    <rPh sb="0" eb="2">
      <t>ソウゴウ</t>
    </rPh>
    <rPh sb="2" eb="4">
      <t>ジョウト</t>
    </rPh>
    <rPh sb="4" eb="6">
      <t>チョウキ</t>
    </rPh>
    <rPh sb="6" eb="8">
      <t>ウチワケ</t>
    </rPh>
    <phoneticPr fontId="1"/>
  </si>
  <si>
    <t>一時所得内訳 ここから↓</t>
    <rPh sb="0" eb="2">
      <t>イチジ</t>
    </rPh>
    <rPh sb="2" eb="4">
      <t>ショトク</t>
    </rPh>
    <rPh sb="4" eb="6">
      <t>ウチワケ</t>
    </rPh>
    <phoneticPr fontId="1"/>
  </si>
  <si>
    <t>所得税値</t>
    <rPh sb="0" eb="3">
      <t>ショトクゼイ</t>
    </rPh>
    <rPh sb="3" eb="4">
      <t>チ</t>
    </rPh>
    <phoneticPr fontId="3"/>
  </si>
  <si>
    <t>住民税値</t>
    <rPh sb="0" eb="3">
      <t>ジュウミンゼイ</t>
    </rPh>
    <rPh sb="3" eb="4">
      <t>チ</t>
    </rPh>
    <phoneticPr fontId="3"/>
  </si>
  <si>
    <t>営業　1ページ目</t>
    <rPh sb="0" eb="2">
      <t>エイギョウ</t>
    </rPh>
    <rPh sb="7" eb="8">
      <t>メ</t>
    </rPh>
    <phoneticPr fontId="3"/>
  </si>
  <si>
    <t>営業　２ページ目</t>
    <rPh sb="0" eb="2">
      <t>エイギョウ</t>
    </rPh>
    <rPh sb="7" eb="8">
      <t>メ</t>
    </rPh>
    <phoneticPr fontId="3"/>
  </si>
  <si>
    <t>不動産　1ページ目</t>
    <rPh sb="0" eb="3">
      <t>フドウサン</t>
    </rPh>
    <rPh sb="8" eb="9">
      <t>メ</t>
    </rPh>
    <phoneticPr fontId="3"/>
  </si>
  <si>
    <t>営業　4ページ目</t>
    <rPh sb="0" eb="2">
      <t>エイギョウ</t>
    </rPh>
    <rPh sb="7" eb="8">
      <t>メ</t>
    </rPh>
    <phoneticPr fontId="3"/>
  </si>
  <si>
    <t>不動産　２ページ目</t>
    <rPh sb="0" eb="3">
      <t>フドウサン</t>
    </rPh>
    <rPh sb="8" eb="9">
      <t>メ</t>
    </rPh>
    <phoneticPr fontId="3"/>
  </si>
  <si>
    <t>営業　３ページ目</t>
    <rPh sb="0" eb="2">
      <t>エイギョウ</t>
    </rPh>
    <rPh sb="7" eb="8">
      <t>メ</t>
    </rPh>
    <phoneticPr fontId="3"/>
  </si>
  <si>
    <t>生年
月日</t>
    <rPh sb="0" eb="2">
      <t>セイネン</t>
    </rPh>
    <rPh sb="3" eb="5">
      <t>ガッピ</t>
    </rPh>
    <phoneticPr fontId="3"/>
  </si>
  <si>
    <t>世帯主
の氏名</t>
    <rPh sb="0" eb="3">
      <t>セタイヌシ</t>
    </rPh>
    <rPh sb="5" eb="7">
      <t>シメイ</t>
    </rPh>
    <phoneticPr fontId="3"/>
  </si>
  <si>
    <t>続柄</t>
    <rPh sb="0" eb="1">
      <t>ツヅ</t>
    </rPh>
    <rPh sb="1" eb="2">
      <t>ガラ</t>
    </rPh>
    <phoneticPr fontId="3"/>
  </si>
  <si>
    <t>年</t>
    <rPh sb="0" eb="1">
      <t>ネン</t>
    </rPh>
    <phoneticPr fontId="3"/>
  </si>
  <si>
    <t>提出年月日</t>
    <rPh sb="0" eb="2">
      <t>テイシュツ</t>
    </rPh>
    <rPh sb="2" eb="5">
      <t>ネンガッピ</t>
    </rPh>
    <phoneticPr fontId="3"/>
  </si>
  <si>
    <t>月</t>
    <rPh sb="0" eb="1">
      <t>ツキ</t>
    </rPh>
    <phoneticPr fontId="3"/>
  </si>
  <si>
    <t>日</t>
    <rPh sb="0" eb="1">
      <t>ニチ</t>
    </rPh>
    <phoneticPr fontId="3"/>
  </si>
  <si>
    <t>電話番号</t>
    <rPh sb="0" eb="2">
      <t>デンワ</t>
    </rPh>
    <rPh sb="2" eb="4">
      <t>バンゴウ</t>
    </rPh>
    <phoneticPr fontId="11"/>
  </si>
  <si>
    <t>宛名番号</t>
    <rPh sb="0" eb="2">
      <t>アテナ</t>
    </rPh>
    <rPh sb="2" eb="4">
      <t>バンゴウ</t>
    </rPh>
    <phoneticPr fontId="3"/>
  </si>
  <si>
    <t>世帯番号</t>
    <rPh sb="0" eb="2">
      <t>セタイ</t>
    </rPh>
    <rPh sb="2" eb="4">
      <t>バンゴウ</t>
    </rPh>
    <phoneticPr fontId="3"/>
  </si>
  <si>
    <t>不　動　産</t>
    <phoneticPr fontId="11"/>
  </si>
  <si>
    <t>ウ</t>
    <phoneticPr fontId="11"/>
  </si>
  <si>
    <t>利　　　子</t>
    <phoneticPr fontId="11"/>
  </si>
  <si>
    <t>エ</t>
    <phoneticPr fontId="11"/>
  </si>
  <si>
    <t>配　　　当</t>
    <phoneticPr fontId="11"/>
  </si>
  <si>
    <t>オ</t>
    <phoneticPr fontId="11"/>
  </si>
  <si>
    <t>給　　　与</t>
    <phoneticPr fontId="11"/>
  </si>
  <si>
    <t>カ</t>
    <phoneticPr fontId="11"/>
  </si>
  <si>
    <t>そ  の  他</t>
    <phoneticPr fontId="11"/>
  </si>
  <si>
    <t>短      期</t>
    <phoneticPr fontId="11"/>
  </si>
  <si>
    <t>長      期</t>
    <phoneticPr fontId="11"/>
  </si>
  <si>
    <t>一      時</t>
    <phoneticPr fontId="11"/>
  </si>
  <si>
    <t>営  業  等</t>
    <phoneticPr fontId="3"/>
  </si>
  <si>
    <t>農   業</t>
    <phoneticPr fontId="3"/>
  </si>
  <si>
    <t>利　　　子</t>
    <phoneticPr fontId="11"/>
  </si>
  <si>
    <t>合　　　計</t>
    <phoneticPr fontId="11"/>
  </si>
  <si>
    <t>雑損控除</t>
    <phoneticPr fontId="11"/>
  </si>
  <si>
    <t>医療費控除</t>
    <phoneticPr fontId="11"/>
  </si>
  <si>
    <t>社会保険料控除</t>
    <phoneticPr fontId="11"/>
  </si>
  <si>
    <t>生命保険料控除</t>
    <phoneticPr fontId="11"/>
  </si>
  <si>
    <t>個人番号</t>
    <rPh sb="0" eb="2">
      <t>コジン</t>
    </rPh>
    <rPh sb="2" eb="4">
      <t>バンゴウ</t>
    </rPh>
    <phoneticPr fontId="3"/>
  </si>
  <si>
    <t>個人
番号</t>
    <rPh sb="0" eb="2">
      <t>コジン</t>
    </rPh>
    <rPh sb="3" eb="5">
      <t>バンゴウ</t>
    </rPh>
    <phoneticPr fontId="3"/>
  </si>
  <si>
    <t>フリガナ</t>
    <phoneticPr fontId="3"/>
  </si>
  <si>
    <t>氏
名</t>
    <rPh sb="0" eb="1">
      <t>シ</t>
    </rPh>
    <rPh sb="2" eb="3">
      <t>メイ</t>
    </rPh>
    <phoneticPr fontId="3"/>
  </si>
  <si>
    <t>配
偶
者</t>
    <rPh sb="0" eb="1">
      <t>クバ</t>
    </rPh>
    <rPh sb="2" eb="3">
      <t>グウ</t>
    </rPh>
    <rPh sb="4" eb="5">
      <t>モノ</t>
    </rPh>
    <phoneticPr fontId="3"/>
  </si>
  <si>
    <t>フリ
ガナ</t>
    <phoneticPr fontId="3"/>
  </si>
  <si>
    <t>氏名</t>
    <rPh sb="0" eb="2">
      <t>シメイ</t>
    </rPh>
    <phoneticPr fontId="3"/>
  </si>
  <si>
    <t>生年
月日</t>
    <rPh sb="0" eb="2">
      <t>セイネン</t>
    </rPh>
    <rPh sb="3" eb="5">
      <t>ガッピ</t>
    </rPh>
    <phoneticPr fontId="3"/>
  </si>
  <si>
    <t>続柄</t>
    <rPh sb="0" eb="1">
      <t>ツヅ</t>
    </rPh>
    <rPh sb="1" eb="2">
      <t>ガラ</t>
    </rPh>
    <phoneticPr fontId="3"/>
  </si>
  <si>
    <t>続
柄</t>
    <rPh sb="0" eb="1">
      <t>ツヅ</t>
    </rPh>
    <rPh sb="2" eb="3">
      <t>ガラ</t>
    </rPh>
    <phoneticPr fontId="3"/>
  </si>
  <si>
    <t>控除額</t>
    <rPh sb="0" eb="2">
      <t>コウジョ</t>
    </rPh>
    <rPh sb="2" eb="3">
      <t>ガク</t>
    </rPh>
    <phoneticPr fontId="3"/>
  </si>
  <si>
    <t>1
6
歳
未
満
の
扶
養
親
族</t>
    <rPh sb="4" eb="5">
      <t>サイ</t>
    </rPh>
    <rPh sb="6" eb="7">
      <t>ミ</t>
    </rPh>
    <rPh sb="8" eb="9">
      <t>マン</t>
    </rPh>
    <rPh sb="12" eb="13">
      <t>タモツ</t>
    </rPh>
    <rPh sb="14" eb="15">
      <t>オサム</t>
    </rPh>
    <rPh sb="16" eb="17">
      <t>オヤ</t>
    </rPh>
    <rPh sb="18" eb="19">
      <t>ゾク</t>
    </rPh>
    <phoneticPr fontId="3"/>
  </si>
  <si>
    <t>ア</t>
    <phoneticPr fontId="11"/>
  </si>
  <si>
    <t>農   業</t>
    <phoneticPr fontId="3"/>
  </si>
  <si>
    <t>イ</t>
    <phoneticPr fontId="11"/>
  </si>
  <si>
    <t>専従者給与
（控除）額</t>
    <rPh sb="0" eb="3">
      <t>センジュウシャ</t>
    </rPh>
    <rPh sb="3" eb="5">
      <t>キュウヨ</t>
    </rPh>
    <rPh sb="7" eb="9">
      <t>コウジョ</t>
    </rPh>
    <rPh sb="10" eb="11">
      <t>ガク</t>
    </rPh>
    <phoneticPr fontId="3"/>
  </si>
  <si>
    <t>従事
月数</t>
    <rPh sb="0" eb="2">
      <t>ジュウジ</t>
    </rPh>
    <rPh sb="3" eb="5">
      <t>ツキスウ</t>
    </rPh>
    <phoneticPr fontId="3"/>
  </si>
  <si>
    <t>１３事業税に関する事項</t>
    <phoneticPr fontId="11"/>
  </si>
  <si>
    <t>非課税所
得など</t>
    <phoneticPr fontId="3"/>
  </si>
  <si>
    <t>事業用
資産の
譲渡損
失など</t>
    <phoneticPr fontId="3"/>
  </si>
  <si>
    <t>前年中の開廃業</t>
    <rPh sb="0" eb="2">
      <t>ゼンネン</t>
    </rPh>
    <rPh sb="2" eb="3">
      <t>チュウ</t>
    </rPh>
    <rPh sb="4" eb="5">
      <t>カイ</t>
    </rPh>
    <rPh sb="5" eb="6">
      <t>ハイ</t>
    </rPh>
    <rPh sb="6" eb="7">
      <t>ギョウ</t>
    </rPh>
    <phoneticPr fontId="11"/>
  </si>
  <si>
    <t>損益通算の特
例適用前の
不動産所得</t>
    <phoneticPr fontId="3"/>
  </si>
  <si>
    <t>住所</t>
    <rPh sb="0" eb="2">
      <t>ジュウショ</t>
    </rPh>
    <phoneticPr fontId="3"/>
  </si>
  <si>
    <t>１５寄附金に関する事項</t>
    <rPh sb="2" eb="5">
      <t>キフキン</t>
    </rPh>
    <phoneticPr fontId="11"/>
  </si>
  <si>
    <t>１４配当割額又は株式等譲渡所得割額の控除に関する事項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11"/>
  </si>
  <si>
    <t>　所得税における青色申告の承認の有無</t>
    <phoneticPr fontId="3"/>
  </si>
  <si>
    <t>カナ氏名</t>
    <rPh sb="2" eb="4">
      <t>シメイ</t>
    </rPh>
    <phoneticPr fontId="3"/>
  </si>
  <si>
    <t>同居・
別居の
区　分</t>
    <rPh sb="0" eb="2">
      <t>ドウキョ</t>
    </rPh>
    <rPh sb="4" eb="6">
      <t>ベッキョ</t>
    </rPh>
    <rPh sb="8" eb="9">
      <t>ク</t>
    </rPh>
    <rPh sb="10" eb="11">
      <t>ブン</t>
    </rPh>
    <phoneticPr fontId="3"/>
  </si>
  <si>
    <t>年度</t>
    <phoneticPr fontId="3"/>
  </si>
  <si>
    <t>1月1日現在
の　住　所</t>
    <phoneticPr fontId="3"/>
  </si>
  <si>
    <t>氏　　名</t>
    <rPh sb="0" eb="1">
      <t>シ</t>
    </rPh>
    <rPh sb="3" eb="4">
      <t>メイ</t>
    </rPh>
    <phoneticPr fontId="3"/>
  </si>
  <si>
    <t>障　害　者
控　　　除</t>
    <rPh sb="7" eb="8">
      <t>ヒカエ</t>
    </rPh>
    <rPh sb="11" eb="12">
      <t>ジョ</t>
    </rPh>
    <phoneticPr fontId="11"/>
  </si>
  <si>
    <t>氏
名</t>
    <phoneticPr fontId="3"/>
  </si>
  <si>
    <t>フリ
ガナ</t>
    <phoneticPr fontId="3"/>
  </si>
  <si>
    <t>別居の扶養親族等がいる場合には、裏面「１２」に氏名、個人番号及び住所を記入してください。</t>
    <rPh sb="26" eb="28">
      <t>コジン</t>
    </rPh>
    <rPh sb="28" eb="30">
      <t>バンゴウ</t>
    </rPh>
    <phoneticPr fontId="11"/>
  </si>
  <si>
    <t>総
合
譲
渡</t>
    <rPh sb="0" eb="1">
      <t>ソウ</t>
    </rPh>
    <rPh sb="2" eb="3">
      <t>ゴウ</t>
    </rPh>
    <rPh sb="4" eb="5">
      <t>ユズル</t>
    </rPh>
    <rPh sb="6" eb="7">
      <t>ワタリ</t>
    </rPh>
    <phoneticPr fontId="3"/>
  </si>
  <si>
    <t>勤　労　学　生　、
障　害　者　控　除</t>
    <phoneticPr fontId="11"/>
  </si>
  <si>
    <t>扶　養　控　除</t>
    <phoneticPr fontId="11"/>
  </si>
  <si>
    <t>基　礎　控　除</t>
    <phoneticPr fontId="11"/>
  </si>
  <si>
    <t>合　　　計</t>
    <phoneticPr fontId="3"/>
  </si>
  <si>
    <t>　配 偶 者 の
合計所得金額</t>
    <phoneticPr fontId="11"/>
  </si>
  <si>
    <t>　月１日において６５歳未満の方は給与所得以外）</t>
    <phoneticPr fontId="3"/>
  </si>
  <si>
    <t>年４</t>
    <phoneticPr fontId="3"/>
  </si>
  <si>
    <t>住所（申告）</t>
    <phoneticPr fontId="3"/>
  </si>
  <si>
    <t>住所（住基現）</t>
    <phoneticPr fontId="3"/>
  </si>
  <si>
    <t>住所（１／１）</t>
    <phoneticPr fontId="3"/>
  </si>
  <si>
    <t xml:space="preserve">生年月日 </t>
    <phoneticPr fontId="3"/>
  </si>
  <si>
    <t>総合譲渡・一時／２</t>
    <phoneticPr fontId="3"/>
  </si>
  <si>
    <t>控除額（国、民）→</t>
    <phoneticPr fontId="3"/>
  </si>
  <si>
    <t>0ページ</t>
    <phoneticPr fontId="3"/>
  </si>
  <si>
    <t>1ページ</t>
    <phoneticPr fontId="3"/>
  </si>
  <si>
    <t>2ページ</t>
    <phoneticPr fontId="3"/>
  </si>
  <si>
    <t>3ページ</t>
    <phoneticPr fontId="3"/>
  </si>
  <si>
    <t>0ページ</t>
    <phoneticPr fontId="3"/>
  </si>
  <si>
    <t>1ページ</t>
    <phoneticPr fontId="3"/>
  </si>
  <si>
    <t>2ページ</t>
    <phoneticPr fontId="3"/>
  </si>
  <si>
    <t>3ページ</t>
    <phoneticPr fontId="3"/>
  </si>
  <si>
    <t>NPOふるさと</t>
    <phoneticPr fontId="3"/>
  </si>
  <si>
    <t>住申送付区分</t>
    <phoneticPr fontId="3"/>
  </si>
  <si>
    <t>国民年金２年前納対象者</t>
    <phoneticPr fontId="3"/>
  </si>
  <si>
    <t>約定価格</t>
    <phoneticPr fontId="3"/>
  </si>
  <si>
    <t>特後1/2後損前</t>
    <phoneticPr fontId="3"/>
  </si>
  <si>
    <t>株式譲渡（非公開、上場株）、先物明細合成</t>
    <phoneticPr fontId="3"/>
  </si>
  <si>
    <t>株割控除</t>
    <phoneticPr fontId="3"/>
  </si>
  <si>
    <t>（2013/12/5追加）</t>
    <phoneticPr fontId="3"/>
  </si>
  <si>
    <t>ここから↓</t>
    <phoneticPr fontId="3"/>
  </si>
  <si>
    <t>ここから↓</t>
    <phoneticPr fontId="3"/>
  </si>
  <si>
    <t>車輌費（その他１）カスタム</t>
    <phoneticPr fontId="19"/>
  </si>
  <si>
    <t>委託・施設利用（その他４）</t>
    <phoneticPr fontId="19"/>
  </si>
  <si>
    <t>ここから確申用</t>
    <phoneticPr fontId="70"/>
  </si>
  <si>
    <t>～所得金額～</t>
    <rPh sb="1" eb="3">
      <t>ショトク</t>
    </rPh>
    <rPh sb="3" eb="5">
      <t>キンガク</t>
    </rPh>
    <phoneticPr fontId="70"/>
  </si>
  <si>
    <t>給与：区分</t>
    <rPh sb="0" eb="2">
      <t>キュウヨ</t>
    </rPh>
    <rPh sb="3" eb="5">
      <t>クブン</t>
    </rPh>
    <phoneticPr fontId="70"/>
  </si>
  <si>
    <t>～所得から差し引かれる金額～</t>
    <phoneticPr fontId="70"/>
  </si>
  <si>
    <t>寄附金控除</t>
    <rPh sb="0" eb="2">
      <t>キフ</t>
    </rPh>
    <rPh sb="2" eb="3">
      <t>キン</t>
    </rPh>
    <rPh sb="3" eb="5">
      <t>コウジョ</t>
    </rPh>
    <phoneticPr fontId="70"/>
  </si>
  <si>
    <t>　～税金の計算～</t>
    <phoneticPr fontId="1"/>
  </si>
  <si>
    <t>課税される所得金額（B(26)）</t>
  </si>
  <si>
    <t>上に対する税額（B(27)）</t>
  </si>
  <si>
    <t>配当控除（B(28)）</t>
  </si>
  <si>
    <t>リース控除（B(29)）：項目名</t>
    <rPh sb="13" eb="15">
      <t>コウモク</t>
    </rPh>
    <rPh sb="15" eb="16">
      <t>メイ</t>
    </rPh>
    <phoneticPr fontId="70"/>
  </si>
  <si>
    <t>リース控除（B(29)）：区分</t>
    <rPh sb="13" eb="15">
      <t>クブン</t>
    </rPh>
    <phoneticPr fontId="70"/>
  </si>
  <si>
    <t>リース控除（B(29)）：金額</t>
    <rPh sb="13" eb="15">
      <t>キンガク</t>
    </rPh>
    <phoneticPr fontId="70"/>
  </si>
  <si>
    <t>住宅借入金特別控除（B(30)）:区分</t>
    <rPh sb="17" eb="19">
      <t>クブン</t>
    </rPh>
    <phoneticPr fontId="70"/>
  </si>
  <si>
    <t>住宅借入金特別控除（B(30)）:金額</t>
    <rPh sb="17" eb="19">
      <t>キンガク</t>
    </rPh>
    <phoneticPr fontId="70"/>
  </si>
  <si>
    <t>政党等寄付金等特別控除（B(31)-(33)）</t>
  </si>
  <si>
    <t>住耐震等特別控除（B(35)-(37))：区分</t>
    <rPh sb="21" eb="23">
      <t>クブン</t>
    </rPh>
    <phoneticPr fontId="70"/>
  </si>
  <si>
    <t>住耐震等特別控除（B(35)-(37))：金額</t>
    <rPh sb="21" eb="23">
      <t>キンガク</t>
    </rPh>
    <phoneticPr fontId="70"/>
  </si>
  <si>
    <t>差引所得税額(38)</t>
  </si>
  <si>
    <t>災害減免額(39)</t>
  </si>
  <si>
    <t>再差引所得税額(40)</t>
  </si>
  <si>
    <t>復興所得税額(41)</t>
  </si>
  <si>
    <t>所得税及び復興特別所得税の額(42)</t>
  </si>
  <si>
    <t>外国税額控除(43)：区分</t>
  </si>
  <si>
    <t>外国税額控除(43)：金額</t>
  </si>
  <si>
    <t>所得税及び復興特別所得税の源泉徴収税額(44)</t>
  </si>
  <si>
    <t>所得税及び復興特別所得税の申告納税額(45)</t>
  </si>
  <si>
    <t>所得税及び復興特別所得税の予定納税額(第1期分・第2期分)(46)</t>
  </si>
  <si>
    <t>第３期分の税額：納める税金(47)</t>
  </si>
  <si>
    <t>第３期分の税額：還付される税金(48)</t>
  </si>
  <si>
    <t>～その他～</t>
  </si>
  <si>
    <t>青色申告特別控除額(51)</t>
  </si>
  <si>
    <t>雑所得・一時所得等の所得税及び復興特別所得税の源泉徴収税額の合計額(52)</t>
  </si>
  <si>
    <t>未納付の所得税及び復興特別所得税の源泉徴収税額(53)</t>
  </si>
  <si>
    <t>平均課税対象金額(55)</t>
  </si>
  <si>
    <t>変動・臨時所得金額：区分(56)</t>
  </si>
  <si>
    <t>変動・臨時所得金額：金額(56)</t>
  </si>
  <si>
    <t>～延納の届出～</t>
  </si>
  <si>
    <t>申告期限までに納付する金額(57)</t>
  </si>
  <si>
    <t>延納届出額(58)</t>
  </si>
  <si>
    <t>～ここからB第二面～</t>
    <rPh sb="6" eb="7">
      <t>ダイ</t>
    </rPh>
    <rPh sb="7" eb="8">
      <t>２</t>
    </rPh>
    <rPh sb="8" eb="9">
      <t>メン</t>
    </rPh>
    <phoneticPr fontId="70"/>
  </si>
  <si>
    <t>～小規模企業共済等掛金控除～</t>
    <phoneticPr fontId="70"/>
  </si>
  <si>
    <t>掛金の種類</t>
    <phoneticPr fontId="1"/>
  </si>
  <si>
    <t>支払掛金</t>
    <phoneticPr fontId="1"/>
  </si>
  <si>
    <t>合計</t>
    <phoneticPr fontId="1"/>
  </si>
  <si>
    <t>～寄附金控除～</t>
    <phoneticPr fontId="70"/>
  </si>
  <si>
    <t>寄附先の所在地・名称</t>
    <phoneticPr fontId="70"/>
  </si>
  <si>
    <t>寄附金</t>
    <phoneticPr fontId="70"/>
  </si>
  <si>
    <t>○ 住民税・事業税に関する事項</t>
  </si>
  <si>
    <t>非居住者の特例</t>
  </si>
  <si>
    <t>不動産所得から差し引いた青色申告特別控除額</t>
    <phoneticPr fontId="70"/>
  </si>
  <si>
    <t>所得税で控除対象配偶者などとした専従者：氏名</t>
    <rPh sb="20" eb="22">
      <t>シメイ</t>
    </rPh>
    <phoneticPr fontId="70"/>
  </si>
  <si>
    <t>所得税で控除対象配偶者などとした専従者：給与</t>
    <rPh sb="20" eb="22">
      <t>キュウヨ</t>
    </rPh>
    <phoneticPr fontId="70"/>
  </si>
  <si>
    <t>ここから分離</t>
    <rPh sb="4" eb="6">
      <t>ブンリ</t>
    </rPh>
    <phoneticPr fontId="70"/>
  </si>
  <si>
    <t>～税金の計算～</t>
    <rPh sb="1" eb="3">
      <t>ゼイキン</t>
    </rPh>
    <rPh sb="4" eb="6">
      <t>ケイサン</t>
    </rPh>
    <phoneticPr fontId="70"/>
  </si>
  <si>
    <t>⑨　　対応分</t>
    <phoneticPr fontId="70"/>
  </si>
  <si>
    <t>59 60　対応分</t>
    <phoneticPr fontId="70"/>
  </si>
  <si>
    <t>61 62 63 対応分</t>
    <phoneticPr fontId="70"/>
  </si>
  <si>
    <t>64 65　対応分</t>
    <phoneticPr fontId="70"/>
  </si>
  <si>
    <t>66　　対応分</t>
    <phoneticPr fontId="70"/>
  </si>
  <si>
    <t>67　　対応分</t>
    <phoneticPr fontId="70"/>
  </si>
  <si>
    <t>68　　対応分</t>
    <phoneticPr fontId="70"/>
  </si>
  <si>
    <t>69　　対応分</t>
    <phoneticPr fontId="70"/>
  </si>
  <si>
    <t>70　　対応分</t>
    <phoneticPr fontId="70"/>
  </si>
  <si>
    <t>71　　対応分</t>
    <phoneticPr fontId="70"/>
  </si>
  <si>
    <t>72　　対応分</t>
    <phoneticPr fontId="70"/>
  </si>
  <si>
    <t>73　　対応分</t>
    <phoneticPr fontId="70"/>
  </si>
  <si>
    <t>74　　対応分</t>
    <phoneticPr fontId="70"/>
  </si>
  <si>
    <t>75　　対応分</t>
    <phoneticPr fontId="70"/>
  </si>
  <si>
    <t>76　　対応分</t>
    <phoneticPr fontId="70"/>
  </si>
  <si>
    <t>77　　対応分</t>
    <phoneticPr fontId="70"/>
  </si>
  <si>
    <t>78 から 85 までの合計（申告書B第一表の 27 に転記）</t>
    <phoneticPr fontId="70"/>
  </si>
  <si>
    <t>～その他～</t>
    <rPh sb="3" eb="4">
      <t>タ</t>
    </rPh>
    <phoneticPr fontId="70"/>
  </si>
  <si>
    <t>株式等：本年分の 64 、65 から差し引く繰越損失額</t>
    <rPh sb="0" eb="3">
      <t>カブシキトウ</t>
    </rPh>
    <phoneticPr fontId="70"/>
  </si>
  <si>
    <t>株式等：翌年以後に繰り越される損失の金額</t>
    <phoneticPr fontId="70"/>
  </si>
  <si>
    <t>配当等：本年分の 66 から差し引く繰越損失額</t>
    <rPh sb="0" eb="3">
      <t>ハイトウナド</t>
    </rPh>
    <rPh sb="4" eb="6">
      <t>ホンネン</t>
    </rPh>
    <phoneticPr fontId="70"/>
  </si>
  <si>
    <t>先物取引：本年分の 67 から差し引く繰越損失額</t>
    <phoneticPr fontId="70"/>
  </si>
  <si>
    <t>先物取引：翌年以後に繰り越される損失の金額</t>
    <phoneticPr fontId="70"/>
  </si>
  <si>
    <t>カナ氏名</t>
    <rPh sb="2" eb="4">
      <t>シメイ</t>
    </rPh>
    <phoneticPr fontId="3"/>
  </si>
  <si>
    <t>←マイナンバー</t>
    <phoneticPr fontId="3"/>
  </si>
  <si>
    <t>住借該当区分（認定＝'1'、低炭素='2'）</t>
    <rPh sb="0" eb="2">
      <t>ジュウカリ</t>
    </rPh>
    <rPh sb="2" eb="4">
      <t>ガイトウ</t>
    </rPh>
    <rPh sb="4" eb="6">
      <t>クブン</t>
    </rPh>
    <rPh sb="7" eb="9">
      <t>ニンテイ</t>
    </rPh>
    <rPh sb="14" eb="17">
      <t>テイタンソ</t>
    </rPh>
    <phoneticPr fontId="3"/>
  </si>
  <si>
    <t>←特定取得該当は1</t>
    <rPh sb="1" eb="3">
      <t>トクテイ</t>
    </rPh>
    <rPh sb="3" eb="5">
      <t>シュトク</t>
    </rPh>
    <rPh sb="5" eb="7">
      <t>ガイトウ</t>
    </rPh>
    <phoneticPr fontId="3"/>
  </si>
  <si>
    <t>支払った医療費等</t>
    <rPh sb="7" eb="8">
      <t>トウ</t>
    </rPh>
    <phoneticPr fontId="11"/>
  </si>
  <si>
    <t>区
分</t>
    <rPh sb="0" eb="1">
      <t>ク</t>
    </rPh>
    <rPh sb="2" eb="3">
      <t>ブン</t>
    </rPh>
    <phoneticPr fontId="3"/>
  </si>
  <si>
    <t>スイッチＯＴＣ適用区分（空or"1"）</t>
    <rPh sb="7" eb="9">
      <t>テキヨウ</t>
    </rPh>
    <rPh sb="9" eb="11">
      <t>クブン</t>
    </rPh>
    <rPh sb="12" eb="13">
      <t>カラ</t>
    </rPh>
    <phoneticPr fontId="3"/>
  </si>
  <si>
    <t>小規模企業
共済等掛金控除</t>
    <phoneticPr fontId="11"/>
  </si>
  <si>
    <t>業種又は職業</t>
    <rPh sb="0" eb="2">
      <t>ギョウシュ</t>
    </rPh>
    <rPh sb="2" eb="3">
      <t>マタ</t>
    </rPh>
    <rPh sb="4" eb="6">
      <t>ショクギョウ</t>
    </rPh>
    <phoneticPr fontId="3"/>
  </si>
  <si>
    <t xml:space="preserve"> 配偶者控除・
 配偶者特別控</t>
    <rPh sb="9" eb="12">
      <t>ハイグウシャ</t>
    </rPh>
    <rPh sb="12" eb="14">
      <t>トクベツ</t>
    </rPh>
    <rPh sb="14" eb="15">
      <t>ヒカエ</t>
    </rPh>
    <phoneticPr fontId="3"/>
  </si>
  <si>
    <t xml:space="preserve"> 除・同一生計
 配　 偶　 者</t>
    <rPh sb="1" eb="2">
      <t>ジョ</t>
    </rPh>
    <rPh sb="3" eb="5">
      <t>ドウイツ</t>
    </rPh>
    <rPh sb="5" eb="7">
      <t>セイケイ</t>
    </rPh>
    <rPh sb="9" eb="10">
      <t>クバ</t>
    </rPh>
    <rPh sb="12" eb="13">
      <t>グウ</t>
    </rPh>
    <rPh sb="15" eb="16">
      <t>シャ</t>
    </rPh>
    <phoneticPr fontId="11"/>
  </si>
  <si>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3"/>
  </si>
  <si>
    <t>同一生計</t>
    <rPh sb="0" eb="2">
      <t>ドウイツ</t>
    </rPh>
    <rPh sb="2" eb="4">
      <t>セイケイ</t>
    </rPh>
    <phoneticPr fontId="3"/>
  </si>
  <si>
    <t>（　＋　＋　）</t>
    <phoneticPr fontId="3"/>
  </si>
  <si>
    <t>⑲</t>
    <phoneticPr fontId="3"/>
  </si>
  <si>
    <t xml:space="preserve">
　医療費控除</t>
    <phoneticPr fontId="1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</si>
  <si>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1"/>
  </si>
  <si>
    <t>住所地の共同募金会、日赤支部分・都道府県、市区町村分（特例控除対象以外）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1"/>
  </si>
  <si>
    <t>令和</t>
    <rPh sb="0" eb="2">
      <t>レイワ</t>
    </rPh>
    <phoneticPr fontId="3"/>
  </si>
  <si>
    <t>５給与の公的年金等にかかる所得以外（令和</t>
    <rPh sb="1" eb="3">
      <t>キュウヨ</t>
    </rPh>
    <rPh sb="4" eb="6">
      <t>コウテキ</t>
    </rPh>
    <rPh sb="6" eb="8">
      <t>ネンキン</t>
    </rPh>
    <rPh sb="8" eb="9">
      <t>トウ</t>
    </rPh>
    <rPh sb="13" eb="15">
      <t>ショトク</t>
    </rPh>
    <rPh sb="15" eb="17">
      <t>イガイ</t>
    </rPh>
    <rPh sb="18" eb="20">
      <t>レイワ</t>
    </rPh>
    <phoneticPr fontId="3"/>
  </si>
  <si>
    <t>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1">
      <t>オヨ</t>
    </rPh>
    <rPh sb="52" eb="54">
      <t>トクレイ</t>
    </rPh>
    <rPh sb="65" eb="67">
      <t>イガイ</t>
    </rPh>
    <rPh sb="68" eb="70">
      <t>トクテイ</t>
    </rPh>
    <rPh sb="70" eb="73">
      <t>ヒエイリ</t>
    </rPh>
    <rPh sb="73" eb="75">
      <t>カツドウ</t>
    </rPh>
    <rPh sb="75" eb="77">
      <t>ホウジン</t>
    </rPh>
    <rPh sb="78" eb="79">
      <t>タイ</t>
    </rPh>
    <rPh sb="81" eb="84">
      <t>キフキン</t>
    </rPh>
    <rPh sb="93" eb="95">
      <t>キニュウ</t>
    </rPh>
    <rPh sb="98" eb="100">
      <t>ベット</t>
    </rPh>
    <rPh sb="101" eb="104">
      <t>キフキン</t>
    </rPh>
    <rPh sb="106" eb="108">
      <t>コウジョ</t>
    </rPh>
    <rPh sb="108" eb="111">
      <t>シンコクショ</t>
    </rPh>
    <rPh sb="112" eb="113">
      <t>ニ</t>
    </rPh>
    <rPh sb="116" eb="118">
      <t>テイシュツ</t>
    </rPh>
    <phoneticPr fontId="11"/>
  </si>
  <si>
    <t>オリジナルフラグ</t>
    <phoneticPr fontId="3"/>
  </si>
  <si>
    <t>個人番号の本人確認済み</t>
    <rPh sb="0" eb="2">
      <t>コジン</t>
    </rPh>
    <rPh sb="2" eb="4">
      <t>バンゴウ</t>
    </rPh>
    <rPh sb="5" eb="7">
      <t>ホンニン</t>
    </rPh>
    <rPh sb="7" eb="9">
      <t>カクニン</t>
    </rPh>
    <rPh sb="9" eb="10">
      <t>ズ</t>
    </rPh>
    <phoneticPr fontId="3"/>
  </si>
  <si>
    <t>個人番号の提供を求めた</t>
    <rPh sb="0" eb="2">
      <t>コジン</t>
    </rPh>
    <rPh sb="2" eb="4">
      <t>バンゴウ</t>
    </rPh>
    <rPh sb="5" eb="7">
      <t>テイキョウ</t>
    </rPh>
    <rPh sb="8" eb="9">
      <t>モト</t>
    </rPh>
    <phoneticPr fontId="3"/>
  </si>
  <si>
    <t>通知カードなので免許証等を確認</t>
    <rPh sb="0" eb="2">
      <t>ツウチ</t>
    </rPh>
    <rPh sb="8" eb="11">
      <t>メンキョショウ</t>
    </rPh>
    <rPh sb="11" eb="12">
      <t>トウ</t>
    </rPh>
    <rPh sb="13" eb="15">
      <t>カクニン</t>
    </rPh>
    <phoneticPr fontId="3"/>
  </si>
  <si>
    <t>個人番号印字（配偶者、扶養者、専従者）</t>
    <rPh sb="0" eb="2">
      <t>コジン</t>
    </rPh>
    <rPh sb="2" eb="4">
      <t>バンゴウ</t>
    </rPh>
    <rPh sb="4" eb="6">
      <t>インジ</t>
    </rPh>
    <phoneticPr fontId="3"/>
  </si>
  <si>
    <t>業務</t>
    <rPh sb="0" eb="2">
      <t>ギョウム</t>
    </rPh>
    <phoneticPr fontId="3"/>
  </si>
  <si>
    <t>寡婦、ひとり親控除</t>
    <rPh sb="6" eb="7">
      <t>オヤ</t>
    </rPh>
    <phoneticPr fontId="11"/>
  </si>
  <si>
    <t>配偶者（特別）控除</t>
    <rPh sb="4" eb="6">
      <t>トクベツ</t>
    </rPh>
    <phoneticPr fontId="11"/>
  </si>
  <si>
    <t>⑬から㉔までの計</t>
    <rPh sb="7" eb="8">
      <t>ケイ</t>
    </rPh>
    <phoneticPr fontId="11"/>
  </si>
  <si>
    <t>ク</t>
    <phoneticPr fontId="3"/>
  </si>
  <si>
    <t>シ</t>
    <phoneticPr fontId="11"/>
  </si>
  <si>
    <t>⑧</t>
    <phoneticPr fontId="3"/>
  </si>
  <si>
    <t>⑨</t>
    <phoneticPr fontId="3"/>
  </si>
  <si>
    <t>⑩</t>
    <phoneticPr fontId="11"/>
  </si>
  <si>
    <t>⑪</t>
    <phoneticPr fontId="3"/>
  </si>
  <si>
    <t>⑫</t>
    <phoneticPr fontId="3"/>
  </si>
  <si>
    <t>⑬</t>
    <phoneticPr fontId="3"/>
  </si>
  <si>
    <t>⑭</t>
    <phoneticPr fontId="3"/>
  </si>
  <si>
    <t>⑮</t>
    <phoneticPr fontId="11"/>
  </si>
  <si>
    <t>⑰～</t>
    <phoneticPr fontId="11"/>
  </si>
  <si>
    <t>⑱</t>
    <phoneticPr fontId="3"/>
  </si>
  <si>
    <t>⑲～</t>
    <phoneticPr fontId="11"/>
  </si>
  <si>
    <t>合計</t>
    <rPh sb="0" eb="2">
      <t>ゴウケイ</t>
    </rPh>
    <phoneticPr fontId="3"/>
  </si>
  <si>
    <t>（⑦＋⑧＋⑨）</t>
    <phoneticPr fontId="3"/>
  </si>
  <si>
    <t>㉑～</t>
    <phoneticPr fontId="11"/>
  </si>
  <si>
    <t>㉒</t>
    <phoneticPr fontId="3"/>
  </si>
  <si>
    <t>㉓</t>
    <phoneticPr fontId="11"/>
  </si>
  <si>
    <t>㉔</t>
    <phoneticPr fontId="11"/>
  </si>
  <si>
    <t>１６所得金額調整控除に関する事項</t>
    <rPh sb="2" eb="4">
      <t>ショトク</t>
    </rPh>
    <rPh sb="4" eb="6">
      <t>キンガク</t>
    </rPh>
    <rPh sb="6" eb="8">
      <t>チョウセイ</t>
    </rPh>
    <rPh sb="8" eb="10">
      <t>コウジョ</t>
    </rPh>
    <rPh sb="11" eb="12">
      <t>カン</t>
    </rPh>
    <rPh sb="14" eb="16">
      <t>ジコウ</t>
    </rPh>
    <phoneticPr fontId="11"/>
  </si>
  <si>
    <t>続柄</t>
    <rPh sb="0" eb="1">
      <t>ツヅ</t>
    </rPh>
    <rPh sb="1" eb="2">
      <t>ガラ</t>
    </rPh>
    <phoneticPr fontId="3"/>
  </si>
  <si>
    <t>生年
月日</t>
    <rPh sb="0" eb="2">
      <t>セイネン</t>
    </rPh>
    <rPh sb="3" eb="5">
      <t>ガッピ</t>
    </rPh>
    <phoneticPr fontId="3"/>
  </si>
  <si>
    <t>特別障害者に
該当する場合</t>
    <rPh sb="0" eb="2">
      <t>トクベツ</t>
    </rPh>
    <rPh sb="2" eb="4">
      <t>ショウガイ</t>
    </rPh>
    <rPh sb="4" eb="5">
      <t>シャ</t>
    </rPh>
    <rPh sb="7" eb="9">
      <t>ガイトウ</t>
    </rPh>
    <rPh sb="11" eb="13">
      <t>バアイ</t>
    </rPh>
    <phoneticPr fontId="3"/>
  </si>
  <si>
    <t>個人
番号</t>
    <rPh sb="0" eb="2">
      <t>コジン</t>
    </rPh>
    <rPh sb="3" eb="5">
      <t>バンゴウ</t>
    </rPh>
    <phoneticPr fontId="3"/>
  </si>
  <si>
    <t>別居の
場合の
住　所</t>
    <rPh sb="0" eb="2">
      <t>ベッキョ</t>
    </rPh>
    <rPh sb="4" eb="6">
      <t>バアイ</t>
    </rPh>
    <rPh sb="8" eb="9">
      <t>ジュウ</t>
    </rPh>
    <rPh sb="10" eb="11">
      <t>ショ</t>
    </rPh>
    <phoneticPr fontId="3"/>
  </si>
  <si>
    <t xml:space="preserve">⑯　 地震保
　 険料控除
</t>
    <phoneticPr fontId="3"/>
  </si>
  <si>
    <t>⑰～⑲</t>
    <phoneticPr fontId="11"/>
  </si>
  <si>
    <t>寡婦控除</t>
    <phoneticPr fontId="3"/>
  </si>
  <si>
    <t>⑰</t>
    <phoneticPr fontId="3"/>
  </si>
  <si>
    <t>⑱</t>
    <phoneticPr fontId="3"/>
  </si>
  <si>
    <t>㉑～㉒</t>
    <phoneticPr fontId="11"/>
  </si>
  <si>
    <t>㉓</t>
    <phoneticPr fontId="3"/>
  </si>
  <si>
    <t>その他の事項・備考欄</t>
    <rPh sb="2" eb="3">
      <t>タ</t>
    </rPh>
    <rPh sb="4" eb="6">
      <t>ジコウ</t>
    </rPh>
    <rPh sb="9" eb="10">
      <t>ラン</t>
    </rPh>
    <phoneticPr fontId="3"/>
  </si>
  <si>
    <t>ひとり親</t>
    <rPh sb="3" eb="4">
      <t>オヤ</t>
    </rPh>
    <phoneticPr fontId="3"/>
  </si>
  <si>
    <t xml:space="preserve">
ひとり親
控　　除</t>
    <rPh sb="4" eb="5">
      <t>オヤ</t>
    </rPh>
    <rPh sb="6" eb="7">
      <t>コウ</t>
    </rPh>
    <rPh sb="9" eb="10">
      <t>ジョ</t>
    </rPh>
    <phoneticPr fontId="3"/>
  </si>
  <si>
    <t>調整控除①</t>
    <phoneticPr fontId="3"/>
  </si>
  <si>
    <t>調整控除②</t>
    <phoneticPr fontId="3"/>
  </si>
  <si>
    <t>調整対象扶養↓</t>
    <rPh sb="0" eb="2">
      <t>チョウセイ</t>
    </rPh>
    <rPh sb="2" eb="4">
      <t>タイショウ</t>
    </rPh>
    <phoneticPr fontId="3"/>
  </si>
  <si>
    <t>別居の住所</t>
    <rPh sb="0" eb="2">
      <t>ベッキョ</t>
    </rPh>
    <rPh sb="3" eb="5">
      <t>ジュウショ</t>
    </rPh>
    <phoneticPr fontId="3"/>
  </si>
  <si>
    <t>　右上のイの金額を表面のコに、ロの金額を表面のサに、ハの金額を表面のシに記入してください。</t>
    <phoneticPr fontId="3"/>
  </si>
  <si>
    <t>　右のニの金額を表面の⑪の所得金額欄へ記入してください。</t>
    <phoneticPr fontId="3"/>
  </si>
  <si>
    <t xml:space="preserve"> 寡婦控除、
 ひとり親控除、
 勤労学生控除</t>
    <rPh sb="3" eb="5">
      <t>コウジョ</t>
    </rPh>
    <rPh sb="11" eb="12">
      <t>オヤ</t>
    </rPh>
    <rPh sb="12" eb="14">
      <t>コウジョ</t>
    </rPh>
    <phoneticPr fontId="11"/>
  </si>
  <si>
    <t>所得(調整控除①後②後）</t>
    <rPh sb="10" eb="11">
      <t>アト</t>
    </rPh>
    <phoneticPr fontId="3"/>
  </si>
  <si>
    <t>雑（年金）→</t>
    <phoneticPr fontId="3"/>
  </si>
  <si>
    <t>雑（業務）</t>
    <rPh sb="0" eb="1">
      <t>ザツ</t>
    </rPh>
    <rPh sb="2" eb="4">
      <t>ギョウム</t>
    </rPh>
    <phoneticPr fontId="3"/>
  </si>
  <si>
    <t>※公的年金等に係る雑所得以外の所得に係る合計所得金額は、申告しない配当所得・退職所得等を含む金額で計算しています。</t>
    <phoneticPr fontId="3"/>
  </si>
  <si>
    <t>市町村民税・県民税申告書</t>
    <rPh sb="6" eb="9">
      <t>ケンミンゼイ</t>
    </rPh>
    <rPh sb="9" eb="12">
      <t>シンコクショ</t>
    </rPh>
    <phoneticPr fontId="3"/>
  </si>
  <si>
    <t>新見市長殿</t>
    <rPh sb="0" eb="4">
      <t>ニイミシチョウ</t>
    </rPh>
    <phoneticPr fontId="3"/>
  </si>
  <si>
    <t>　の市民税・県民税の納税方法</t>
    <phoneticPr fontId="3"/>
  </si>
  <si>
    <t>分離課税に係る所得等のある方は、「市民税・県民税申告書（分離課税等用）」をあわせて提出して下さい。</t>
    <phoneticPr fontId="3"/>
  </si>
  <si>
    <t>※本人が署名（自署）してください(押印不要）。本人が自署しない場合は、記名押印してください。</t>
    <rPh sb="1" eb="3">
      <t>ホンニン</t>
    </rPh>
    <rPh sb="4" eb="6">
      <t>ショメイ</t>
    </rPh>
    <rPh sb="7" eb="9">
      <t>ジショ</t>
    </rPh>
    <rPh sb="17" eb="19">
      <t>オウイン</t>
    </rPh>
    <rPh sb="19" eb="21">
      <t>フヨウ</t>
    </rPh>
    <rPh sb="23" eb="25">
      <t>ホンニン</t>
    </rPh>
    <rPh sb="26" eb="28">
      <t>ジショ</t>
    </rPh>
    <rPh sb="31" eb="33">
      <t>バアイ</t>
    </rPh>
    <rPh sb="35" eb="37">
      <t>キメイ</t>
    </rPh>
    <rPh sb="37" eb="39">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</si>
</sst>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2" x14ac:knownFonts="1">
    <font>
      <sz val="11"/>
      <name val="MS UI Gothic"/>
      <family val="3"/>
      <charset val="128"/>
    </font>
    <font>
      <sz val="11"/>
      <color indexed="8"/>
      <name val="ＭＳ Ｐゴシック"/>
      <family val="3"/>
      <charset val="128"/>
    </font>
    <font>
      <sz val="11"/>
      <color indexed="8"/>
      <name val="ＭＳ Ｐゴシック"/>
      <family val="3"/>
      <charset val="128"/>
    </font>
    <font>
      <sz val="6"/>
      <name val="MS UI Gothic"/>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color indexed="8"/>
      <name val="ＭＳ Ｐ明朝"/>
      <family val="1"/>
      <charset val="128"/>
    </font>
    <font>
      <sz val="9"/>
      <color indexed="8"/>
      <name val="ＭＳ Ｐ明朝"/>
      <family val="1"/>
      <charset val="128"/>
    </font>
    <font>
      <sz val="11"/>
      <name val="ＭＳ Ｐゴシック"/>
      <family val="3"/>
      <charset val="128"/>
    </font>
    <font>
      <sz val="6"/>
      <name val="ＭＳ Ｐゴシック"/>
      <family val="3"/>
      <charset val="128"/>
    </font>
    <font>
      <b/>
      <sz val="12"/>
      <color indexed="8"/>
      <name val="ＭＳ Ｐゴシック"/>
      <family val="3"/>
      <charset val="128"/>
    </font>
    <font>
      <sz val="14"/>
      <color indexed="8"/>
      <name val="ＭＳ Ｐゴシック"/>
      <family val="3"/>
      <charset val="128"/>
    </font>
    <font>
      <b/>
      <sz val="10"/>
      <color indexed="8"/>
      <name val="ＭＳ Ｐゴシック"/>
      <family val="3"/>
      <charset val="128"/>
    </font>
    <font>
      <sz val="10"/>
      <color indexed="8"/>
      <name val="ＭＳ Ｐゴシック"/>
      <family val="3"/>
      <charset val="128"/>
    </font>
    <font>
      <sz val="11"/>
      <color indexed="8"/>
      <name val="ＭＳ Ｐ明朝"/>
      <family val="1"/>
      <charset val="128"/>
    </font>
    <font>
      <sz val="8"/>
      <color indexed="8"/>
      <name val="ＭＳ Ｐ明朝"/>
      <family val="1"/>
      <charset val="128"/>
    </font>
    <font>
      <sz val="6"/>
      <color indexed="8"/>
      <name val="ＭＳ Ｐ明朝"/>
      <family val="1"/>
      <charset val="128"/>
    </font>
    <font>
      <sz val="6"/>
      <name val="ＭＳ Ｐ明朝"/>
      <family val="1"/>
      <charset val="128"/>
    </font>
    <font>
      <sz val="11"/>
      <color indexed="8"/>
      <name val="ＭＳ 明朝"/>
      <family val="1"/>
      <charset val="128"/>
    </font>
    <font>
      <sz val="9"/>
      <color indexed="10"/>
      <name val="ＭＳ Ｐ明朝"/>
      <family val="1"/>
      <charset val="128"/>
    </font>
    <font>
      <sz val="6"/>
      <color indexed="10"/>
      <name val="ＭＳ Ｐ明朝"/>
      <family val="1"/>
      <charset val="128"/>
    </font>
    <font>
      <sz val="9"/>
      <color indexed="8"/>
      <name val="ＭＳ 明朝"/>
      <family val="1"/>
      <charset val="128"/>
    </font>
    <font>
      <sz val="8"/>
      <color indexed="8"/>
      <name val="ＭＳ 明朝"/>
      <family val="1"/>
      <charset val="128"/>
    </font>
    <font>
      <sz val="9"/>
      <color indexed="8"/>
      <name val="ＭＳ Ｐゴシック"/>
      <family val="3"/>
      <charset val="128"/>
    </font>
    <font>
      <sz val="10"/>
      <name val="ＭＳ 明朝"/>
      <family val="1"/>
      <charset val="128"/>
    </font>
    <font>
      <sz val="10"/>
      <name val="ＭＳ Ｐゴシック"/>
      <family val="3"/>
      <charset val="128"/>
    </font>
    <font>
      <sz val="6"/>
      <name val="ＭＳ 明朝"/>
      <family val="1"/>
      <charset val="128"/>
    </font>
    <font>
      <sz val="11"/>
      <name val="ＭＳ 明朝"/>
      <family val="1"/>
      <charset val="128"/>
    </font>
    <font>
      <sz val="14"/>
      <name val="ＭＳ Ｐゴシック"/>
      <family val="3"/>
      <charset val="128"/>
    </font>
    <font>
      <sz val="9"/>
      <name val="ＭＳ 明朝"/>
      <family val="1"/>
      <charset val="128"/>
    </font>
    <font>
      <sz val="7"/>
      <name val="ＭＳ Ｐ明朝"/>
      <family val="1"/>
      <charset val="128"/>
    </font>
    <font>
      <b/>
      <sz val="9"/>
      <name val="ＭＳ Ｐ明朝"/>
      <family val="1"/>
      <charset val="128"/>
    </font>
    <font>
      <sz val="9"/>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name val="ＭＳ 明朝"/>
      <family val="1"/>
      <charset val="128"/>
    </font>
    <font>
      <b/>
      <sz val="14"/>
      <name val="ＭＳ Ｐゴシック"/>
      <family val="3"/>
      <charset val="128"/>
    </font>
    <font>
      <sz val="7"/>
      <name val="ＭＳ 明朝"/>
      <family val="1"/>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8"/>
      <color indexed="8"/>
      <name val="ＭＳ ゴシック"/>
      <family val="3"/>
      <charset val="128"/>
    </font>
    <font>
      <sz val="9"/>
      <color indexed="8"/>
      <name val="ＭＳ ゴシック"/>
      <family val="3"/>
      <charset val="128"/>
    </font>
    <font>
      <sz val="10"/>
      <color indexed="8"/>
      <name val="ＭＳ 明朝"/>
      <family val="1"/>
      <charset val="128"/>
    </font>
    <font>
      <sz val="6"/>
      <color indexed="8"/>
      <name val="ＭＳ 明朝"/>
      <family val="1"/>
      <charset val="128"/>
    </font>
    <font>
      <sz val="14"/>
      <color indexed="8"/>
      <name val="ＭＳ 明朝"/>
      <family val="1"/>
      <charset val="128"/>
    </font>
    <font>
      <b/>
      <sz val="10"/>
      <color indexed="8"/>
      <name val="ＭＳ ゴシック"/>
      <family val="3"/>
      <charset val="128"/>
    </font>
    <font>
      <b/>
      <sz val="14"/>
      <color indexed="8"/>
      <name val="ＭＳ ゴシック"/>
      <family val="3"/>
      <charset val="128"/>
    </font>
    <font>
      <sz val="14"/>
      <color indexed="8"/>
      <name val="ＭＳ ゴシック"/>
      <family val="3"/>
      <charset val="128"/>
    </font>
    <font>
      <sz val="7"/>
      <color indexed="8"/>
      <name val="ＭＳ 明朝"/>
      <family val="1"/>
      <charset val="128"/>
    </font>
    <font>
      <sz val="10"/>
      <color indexed="8"/>
      <name val="ＭＳ ゴシック"/>
      <family val="3"/>
      <charset val="128"/>
    </font>
    <font>
      <sz val="6"/>
      <color indexed="8"/>
      <name val="ＭＳ 明朝"/>
      <family val="1"/>
      <charset val="128"/>
    </font>
    <font>
      <sz val="8"/>
      <color indexed="8"/>
      <name val="ＭＳ 明朝"/>
      <family val="1"/>
      <charset val="128"/>
    </font>
    <font>
      <sz val="9"/>
      <color indexed="8"/>
      <name val="ＭＳ Ｐ明朝"/>
      <family val="1"/>
      <charset val="128"/>
    </font>
    <font>
      <sz val="9"/>
      <color indexed="8"/>
      <name val="ＭＳ 明朝"/>
      <family val="1"/>
      <charset val="128"/>
    </font>
    <font>
      <sz val="9.5"/>
      <name val="ＭＳ ゴシック"/>
      <family val="3"/>
      <charset val="128"/>
    </font>
    <font>
      <sz val="12"/>
      <name val="MS UI Gothic"/>
      <family val="3"/>
      <charset val="128"/>
    </font>
    <font>
      <sz val="5"/>
      <name val="ＭＳ 明朝"/>
      <family val="1"/>
      <charset val="128"/>
    </font>
    <font>
      <sz val="5"/>
      <color indexed="8"/>
      <name val="ＭＳ 明朝"/>
      <family val="1"/>
      <charset val="128"/>
    </font>
    <font>
      <sz val="7"/>
      <color indexed="8"/>
      <name val="ＭＳ ゴシック"/>
      <family val="3"/>
      <charset val="128"/>
    </font>
    <font>
      <sz val="5"/>
      <name val="ＭＳ Ｐゴシック"/>
      <family val="3"/>
      <charset val="128"/>
    </font>
    <font>
      <sz val="7"/>
      <color indexed="8"/>
      <name val="ＭＳ Ｐ明朝"/>
      <family val="1"/>
      <charset val="128"/>
    </font>
    <font>
      <sz val="8.5"/>
      <color indexed="8"/>
      <name val="ＭＳ Ｐゴシック"/>
      <family val="3"/>
      <charset val="128"/>
    </font>
    <font>
      <sz val="6"/>
      <name val="ＭＳ Ｐゴシック"/>
      <family val="2"/>
      <charset val="128"/>
    </font>
    <font>
      <sz val="5"/>
      <color indexed="8"/>
      <name val="ＭＳ ゴシック"/>
      <family val="3"/>
      <charset val="128"/>
    </font>
  </fonts>
  <fills count="7">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99"/>
        <bgColor indexed="64"/>
      </patternFill>
    </fill>
  </fills>
  <borders count="5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bottom style="thin">
        <color rgb="FFFF0000"/>
      </bottom>
      <diagonal/>
    </border>
    <border>
      <left style="thin">
        <color rgb="FF008000"/>
      </left>
      <right style="thin">
        <color rgb="FF008000"/>
      </right>
      <top style="thin">
        <color rgb="FFFF0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CCFF"/>
      </left>
      <right style="thin">
        <color rgb="FF00CCFF"/>
      </right>
      <top style="thin">
        <color rgb="FF00CCFF"/>
      </top>
      <bottom style="thin">
        <color rgb="FF00CCFF"/>
      </bottom>
      <diagonal/>
    </border>
    <border>
      <left style="thin">
        <color rgb="FF00CCFF"/>
      </left>
      <right style="thin">
        <color rgb="FF00CCFF"/>
      </right>
      <top style="thin">
        <color rgb="FF008000"/>
      </top>
      <bottom style="thin">
        <color rgb="FF00CCFF"/>
      </bottom>
      <diagonal/>
    </border>
    <border>
      <left/>
      <right/>
      <top style="thin">
        <color rgb="FF0000FF"/>
      </top>
      <bottom style="thin">
        <color rgb="FF0000FF"/>
      </bottom>
      <diagonal/>
    </border>
    <border>
      <left/>
      <right style="thin">
        <color indexed="64"/>
      </right>
      <top style="thin">
        <color rgb="FF0000FF"/>
      </top>
      <bottom style="thin">
        <color indexed="64"/>
      </bottom>
      <diagonal/>
    </border>
    <border>
      <left/>
      <right style="thin">
        <color rgb="FFFF00FF"/>
      </right>
      <top style="thin">
        <color rgb="FFFF00FF"/>
      </top>
      <bottom style="thin">
        <color rgb="FFFF00FF"/>
      </bottom>
      <diagonal/>
    </border>
    <border>
      <left/>
      <right style="thin">
        <color rgb="FFFF00FF"/>
      </right>
      <top style="thin">
        <color rgb="FFFF00FF"/>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s>
  <cellStyleXfs count="3">
    <xf numFmtId="0" fontId="0" fillId="0" borderId="0">
      <alignment vertical="center"/>
    </xf>
    <xf numFmtId="0" fontId="10" fillId="0" borderId="0"/>
    <xf numFmtId="0" fontId="10" fillId="0" borderId="0"/>
  </cellStyleXfs>
  <cellXfs count="1607">
    <xf numFmtId="0" fontId="0" fillId="0" borderId="0" xfId="0">
      <alignment vertical="center"/>
    </xf>
    <xf numFmtId="0" fontId="10" fillId="0" borderId="0" xfId="1" applyFont="1" applyFill="1"/>
    <xf numFmtId="0" fontId="2" fillId="0" borderId="0" xfId="1" applyFont="1" applyFill="1"/>
    <xf numFmtId="0" fontId="2" fillId="0" borderId="0" xfId="1" applyFont="1" applyFill="1" applyBorder="1"/>
    <xf numFmtId="0" fontId="2" fillId="0" borderId="0" xfId="1" applyFont="1" applyFill="1" applyBorder="1" applyAlignment="1">
      <alignment horizontal="center"/>
    </xf>
    <xf numFmtId="0" fontId="9" fillId="0" borderId="0" xfId="1" applyFont="1" applyFill="1" applyBorder="1" applyAlignment="1">
      <alignment horizontal="center"/>
    </xf>
    <xf numFmtId="0" fontId="16" fillId="0" borderId="0" xfId="1" applyFont="1" applyFill="1" applyBorder="1"/>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56" fontId="8" fillId="0" borderId="0" xfId="1" applyNumberFormat="1" applyFont="1" applyFill="1" applyBorder="1" applyAlignment="1">
      <alignment horizontal="center" vertical="center"/>
    </xf>
    <xf numFmtId="0" fontId="16" fillId="0" borderId="0" xfId="1" applyFont="1" applyFill="1" applyBorder="1" applyAlignment="1">
      <alignment horizontal="right"/>
    </xf>
    <xf numFmtId="0" fontId="15" fillId="0" borderId="0" xfId="1" applyFont="1" applyFill="1" applyBorder="1" applyAlignment="1">
      <alignment vertical="center" wrapText="1"/>
    </xf>
    <xf numFmtId="0" fontId="25" fillId="0" borderId="0" xfId="1" applyFont="1" applyFill="1" applyBorder="1" applyAlignment="1">
      <alignment vertical="center"/>
    </xf>
    <xf numFmtId="0" fontId="25" fillId="0" borderId="0" xfId="1" applyFont="1" applyFill="1" applyBorder="1" applyAlignment="1">
      <alignment horizontal="center" vertical="center"/>
    </xf>
    <xf numFmtId="0" fontId="26" fillId="0" borderId="0" xfId="2" applyFont="1" applyAlignment="1"/>
    <xf numFmtId="0" fontId="27" fillId="0" borderId="0" xfId="2" applyFont="1" applyAlignment="1">
      <alignment horizontal="left"/>
    </xf>
    <xf numFmtId="0" fontId="28" fillId="0" borderId="0" xfId="2" applyFont="1"/>
    <xf numFmtId="0" fontId="29" fillId="0" borderId="0" xfId="2" applyFont="1"/>
    <xf numFmtId="0" fontId="29" fillId="0" borderId="0" xfId="2" applyFont="1" applyAlignment="1"/>
    <xf numFmtId="0" fontId="30" fillId="0" borderId="0" xfId="2" applyFont="1" applyAlignment="1">
      <alignment horizontal="center" vertical="top"/>
    </xf>
    <xf numFmtId="0" fontId="4" fillId="0" borderId="0" xfId="2" applyFont="1"/>
    <xf numFmtId="0" fontId="19" fillId="0" borderId="0" xfId="2" applyFont="1"/>
    <xf numFmtId="0" fontId="7" fillId="0" borderId="0" xfId="2" applyFont="1" applyBorder="1" applyAlignment="1">
      <alignment horizontal="center" vertical="center"/>
    </xf>
    <xf numFmtId="0" fontId="6" fillId="0" borderId="0" xfId="2" applyFont="1" applyBorder="1" applyAlignment="1">
      <alignment horizontal="center" vertical="center" shrinkToFit="1"/>
    </xf>
    <xf numFmtId="0" fontId="28" fillId="0" borderId="0" xfId="2" applyFont="1" applyBorder="1"/>
    <xf numFmtId="0" fontId="10" fillId="0" borderId="0" xfId="2" applyFont="1" applyBorder="1" applyAlignment="1">
      <alignment horizontal="left" vertical="center"/>
    </xf>
    <xf numFmtId="0" fontId="19" fillId="0" borderId="0" xfId="2" applyFont="1" applyBorder="1"/>
    <xf numFmtId="0" fontId="19" fillId="0" borderId="0" xfId="2" applyFont="1" applyBorder="1" applyAlignment="1">
      <alignment horizontal="center"/>
    </xf>
    <xf numFmtId="0" fontId="32" fillId="0" borderId="0" xfId="2" applyFont="1" applyBorder="1" applyAlignment="1">
      <alignment horizontal="left" vertical="center" wrapText="1"/>
    </xf>
    <xf numFmtId="0" fontId="7" fillId="0" borderId="0" xfId="2" applyFont="1" applyBorder="1" applyAlignment="1">
      <alignment horizontal="center"/>
    </xf>
    <xf numFmtId="0" fontId="19" fillId="0" borderId="0" xfId="2" applyFont="1" applyAlignment="1"/>
    <xf numFmtId="0" fontId="26" fillId="0" borderId="0" xfId="2" applyFont="1"/>
    <xf numFmtId="0" fontId="33" fillId="0" borderId="0" xfId="2" applyFont="1" applyBorder="1" applyAlignment="1">
      <alignment horizontal="left"/>
    </xf>
    <xf numFmtId="0" fontId="21" fillId="0" borderId="0" xfId="2" applyFont="1" applyBorder="1" applyAlignment="1"/>
    <xf numFmtId="0" fontId="19" fillId="0" borderId="0" xfId="2" applyFont="1" applyAlignment="1">
      <alignment horizontal="left"/>
    </xf>
    <xf numFmtId="0" fontId="5" fillId="0" borderId="0" xfId="2" applyFont="1"/>
    <xf numFmtId="0" fontId="7" fillId="0" borderId="0" xfId="2" applyFont="1" applyBorder="1" applyAlignment="1"/>
    <xf numFmtId="0" fontId="22" fillId="0" borderId="0" xfId="2" applyFont="1" applyBorder="1" applyAlignment="1">
      <alignment vertical="center"/>
    </xf>
    <xf numFmtId="0" fontId="19" fillId="0" borderId="0" xfId="2" applyFont="1" applyBorder="1" applyAlignment="1">
      <alignment vertical="center"/>
    </xf>
    <xf numFmtId="0" fontId="35" fillId="0" borderId="0" xfId="2" applyFont="1" applyBorder="1" applyAlignment="1">
      <alignment vertical="top" textRotation="255"/>
    </xf>
    <xf numFmtId="0" fontId="24" fillId="0" borderId="0" xfId="1" applyFont="1" applyFill="1" applyBorder="1" applyAlignment="1">
      <alignment vertical="center" wrapText="1"/>
    </xf>
    <xf numFmtId="0" fontId="36" fillId="0" borderId="0" xfId="0" applyFont="1" applyFill="1" applyBorder="1" applyAlignment="1"/>
    <xf numFmtId="0" fontId="37" fillId="0" borderId="0" xfId="0" applyFont="1" applyFill="1" applyBorder="1" applyAlignment="1"/>
    <xf numFmtId="0" fontId="16" fillId="0" borderId="1" xfId="1" applyFont="1" applyFill="1" applyBorder="1" applyAlignment="1">
      <alignment horizontal="center" vertical="center"/>
    </xf>
    <xf numFmtId="0" fontId="16" fillId="0" borderId="0" xfId="1" applyFont="1" applyFill="1" applyBorder="1" applyAlignment="1"/>
    <xf numFmtId="0" fontId="8" fillId="0" borderId="0" xfId="1" applyFont="1" applyFill="1" applyBorder="1" applyAlignment="1">
      <alignment vertical="center"/>
    </xf>
    <xf numFmtId="0" fontId="9" fillId="0" borderId="0" xfId="1" applyFont="1" applyFill="1" applyBorder="1" applyAlignment="1">
      <alignment vertical="center" wrapText="1"/>
    </xf>
    <xf numFmtId="0" fontId="18" fillId="0" borderId="0" xfId="1" applyFont="1" applyFill="1" applyBorder="1" applyAlignment="1">
      <alignment vertical="center" textRotation="255" wrapText="1"/>
    </xf>
    <xf numFmtId="0" fontId="16" fillId="0" borderId="4" xfId="1" applyFont="1" applyFill="1" applyBorder="1" applyAlignment="1">
      <alignment horizontal="center" vertical="center"/>
    </xf>
    <xf numFmtId="0" fontId="9" fillId="0" borderId="6" xfId="1" applyFont="1" applyFill="1" applyBorder="1" applyAlignment="1">
      <alignment horizontal="center"/>
    </xf>
    <xf numFmtId="0" fontId="9" fillId="0" borderId="4" xfId="1" applyFont="1" applyFill="1" applyBorder="1" applyAlignment="1">
      <alignment horizontal="center"/>
    </xf>
    <xf numFmtId="0" fontId="16" fillId="0" borderId="4" xfId="1" applyFont="1" applyFill="1" applyBorder="1"/>
    <xf numFmtId="0" fontId="9" fillId="0" borderId="5" xfId="1" applyFont="1" applyFill="1" applyBorder="1" applyAlignment="1">
      <alignment horizontal="center"/>
    </xf>
    <xf numFmtId="0" fontId="16" fillId="0" borderId="5" xfId="1" applyFont="1" applyFill="1" applyBorder="1"/>
    <xf numFmtId="0" fontId="13" fillId="0" borderId="0" xfId="1" applyFont="1" applyFill="1" applyBorder="1" applyAlignment="1">
      <alignment horizontal="left" vertical="center"/>
    </xf>
    <xf numFmtId="0" fontId="16" fillId="0" borderId="9" xfId="1" applyFont="1" applyFill="1" applyBorder="1" applyAlignment="1">
      <alignment horizontal="center" vertical="center"/>
    </xf>
    <xf numFmtId="0" fontId="5" fillId="0" borderId="0" xfId="2" applyFont="1" applyBorder="1" applyAlignment="1">
      <alignment vertical="center"/>
    </xf>
    <xf numFmtId="0" fontId="5" fillId="0" borderId="8" xfId="2" applyFont="1" applyBorder="1" applyAlignment="1">
      <alignment vertical="center"/>
    </xf>
    <xf numFmtId="0" fontId="19" fillId="0" borderId="0" xfId="2" applyFont="1" applyBorder="1" applyAlignment="1"/>
    <xf numFmtId="0" fontId="17" fillId="0" borderId="8" xfId="1" applyFont="1" applyFill="1" applyBorder="1" applyAlignment="1">
      <alignment vertical="center"/>
    </xf>
    <xf numFmtId="0" fontId="12" fillId="0" borderId="0" xfId="1" applyFont="1" applyFill="1" applyAlignment="1">
      <alignment vertical="top" textRotation="255"/>
    </xf>
    <xf numFmtId="0" fontId="10" fillId="0" borderId="0" xfId="1" applyFont="1" applyFill="1" applyAlignment="1"/>
    <xf numFmtId="0" fontId="6" fillId="0" borderId="0" xfId="2" applyFont="1" applyBorder="1" applyAlignment="1">
      <alignment vertical="top" wrapText="1"/>
    </xf>
    <xf numFmtId="0" fontId="0" fillId="0" borderId="0" xfId="0" applyFill="1">
      <alignment vertical="center"/>
    </xf>
    <xf numFmtId="0" fontId="41" fillId="0" borderId="0" xfId="2" applyFont="1" applyBorder="1" applyAlignment="1">
      <alignment horizontal="left" vertical="center" wrapText="1"/>
    </xf>
    <xf numFmtId="0" fontId="41" fillId="0" borderId="8" xfId="2" applyFont="1" applyBorder="1" applyAlignment="1">
      <alignment horizontal="lef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49" fontId="0" fillId="0" borderId="0" xfId="0" applyNumberFormat="1">
      <alignment vertical="center"/>
    </xf>
    <xf numFmtId="49" fontId="0" fillId="0" borderId="0" xfId="0" applyNumberFormat="1" applyFill="1">
      <alignment vertical="center"/>
    </xf>
    <xf numFmtId="0" fontId="0" fillId="0" borderId="0" xfId="0" applyNumberFormat="1" applyFill="1">
      <alignment vertical="center"/>
    </xf>
    <xf numFmtId="0" fontId="36" fillId="0" borderId="0" xfId="0" applyNumberFormat="1" applyFont="1" applyFill="1" applyBorder="1" applyAlignment="1"/>
    <xf numFmtId="0" fontId="37" fillId="0" borderId="0" xfId="0" applyNumberFormat="1" applyFont="1" applyFill="1" applyBorder="1" applyAlignment="1"/>
    <xf numFmtId="0" fontId="0" fillId="0" borderId="0" xfId="0" applyNumberFormat="1" applyFill="1" applyBorder="1">
      <alignment vertical="center"/>
    </xf>
    <xf numFmtId="0" fontId="10" fillId="0" borderId="13" xfId="1" applyFont="1" applyFill="1" applyBorder="1"/>
    <xf numFmtId="0" fontId="10" fillId="0" borderId="10" xfId="1" applyFont="1" applyFill="1" applyBorder="1"/>
    <xf numFmtId="0" fontId="10" fillId="0" borderId="0" xfId="1" applyFont="1" applyFill="1" applyBorder="1"/>
    <xf numFmtId="0" fontId="10" fillId="0" borderId="8" xfId="1" applyFont="1" applyFill="1" applyBorder="1"/>
    <xf numFmtId="0" fontId="0" fillId="0" borderId="0" xfId="0" applyAlignment="1">
      <alignment vertical="center"/>
    </xf>
    <xf numFmtId="0" fontId="0" fillId="0" borderId="37" xfId="0" applyFill="1" applyBorder="1">
      <alignment vertical="center"/>
    </xf>
    <xf numFmtId="0" fontId="0" fillId="0" borderId="38" xfId="0" applyBorder="1">
      <alignment vertical="center"/>
    </xf>
    <xf numFmtId="0" fontId="0" fillId="0" borderId="0" xfId="0" applyFill="1" applyAlignment="1">
      <alignment vertical="center"/>
    </xf>
    <xf numFmtId="0" fontId="0" fillId="0" borderId="28" xfId="0" applyBorder="1">
      <alignment vertical="center"/>
    </xf>
    <xf numFmtId="0" fontId="0" fillId="0" borderId="30" xfId="0" applyBorder="1">
      <alignment vertical="center"/>
    </xf>
    <xf numFmtId="0" fontId="0" fillId="0" borderId="28" xfId="0" applyFill="1" applyBorder="1">
      <alignment vertical="center"/>
    </xf>
    <xf numFmtId="0" fontId="0" fillId="0" borderId="39" xfId="0" applyBorder="1">
      <alignment vertical="center"/>
    </xf>
    <xf numFmtId="0" fontId="0" fillId="0" borderId="40" xfId="0" applyBorder="1">
      <alignment vertical="center"/>
    </xf>
    <xf numFmtId="0" fontId="0" fillId="0" borderId="20" xfId="0" applyBorder="1">
      <alignment vertical="center"/>
    </xf>
    <xf numFmtId="0" fontId="0" fillId="0" borderId="17" xfId="0" applyBorder="1">
      <alignment vertical="center"/>
    </xf>
    <xf numFmtId="0" fontId="0" fillId="0" borderId="28" xfId="0" quotePrefix="1" applyBorder="1">
      <alignment vertical="center"/>
    </xf>
    <xf numFmtId="0" fontId="0" fillId="0" borderId="29" xfId="0" applyBorder="1">
      <alignment vertical="center"/>
    </xf>
    <xf numFmtId="0" fontId="0" fillId="4" borderId="30" xfId="0" applyFill="1" applyBorder="1">
      <alignment vertical="center"/>
    </xf>
    <xf numFmtId="0" fontId="0" fillId="4" borderId="29" xfId="0" applyFill="1" applyBorder="1">
      <alignment vertical="center"/>
    </xf>
    <xf numFmtId="0" fontId="0" fillId="0" borderId="30" xfId="0" quotePrefix="1" applyBorder="1">
      <alignment vertical="center"/>
    </xf>
    <xf numFmtId="49" fontId="0" fillId="0" borderId="28" xfId="0" applyNumberFormat="1" applyBorder="1">
      <alignment vertical="center"/>
    </xf>
    <xf numFmtId="49" fontId="0" fillId="0" borderId="30" xfId="0" applyNumberFormat="1" applyBorder="1">
      <alignment vertical="center"/>
    </xf>
    <xf numFmtId="3" fontId="0" fillId="0" borderId="28" xfId="0" quotePrefix="1" applyNumberFormat="1" applyBorder="1">
      <alignment vertical="center"/>
    </xf>
    <xf numFmtId="49" fontId="0" fillId="0" borderId="28" xfId="0" applyNumberFormat="1" applyFill="1" applyBorder="1">
      <alignment vertical="center"/>
    </xf>
    <xf numFmtId="0" fontId="0" fillId="0" borderId="13" xfId="0" applyBorder="1">
      <alignment vertical="center"/>
    </xf>
    <xf numFmtId="0" fontId="0" fillId="5" borderId="28" xfId="0" applyFill="1" applyBorder="1">
      <alignment vertical="center"/>
    </xf>
    <xf numFmtId="0" fontId="0" fillId="5" borderId="30" xfId="0" applyFill="1" applyBorder="1">
      <alignment vertical="center"/>
    </xf>
    <xf numFmtId="0" fontId="0" fillId="5" borderId="29" xfId="0" applyFill="1" applyBorder="1">
      <alignment vertical="center"/>
    </xf>
    <xf numFmtId="0" fontId="0" fillId="5" borderId="31" xfId="0" applyFill="1" applyBorder="1">
      <alignment vertical="center"/>
    </xf>
    <xf numFmtId="0" fontId="0" fillId="5" borderId="0" xfId="0" applyFill="1">
      <alignment vertical="center"/>
    </xf>
    <xf numFmtId="0" fontId="0" fillId="6" borderId="28" xfId="0" applyFill="1" applyBorder="1">
      <alignment vertical="center"/>
    </xf>
    <xf numFmtId="0" fontId="0" fillId="3" borderId="28" xfId="0" applyFill="1" applyBorder="1">
      <alignment vertical="center"/>
    </xf>
    <xf numFmtId="0" fontId="0" fillId="6" borderId="31" xfId="0" applyFill="1" applyBorder="1">
      <alignment vertical="center"/>
    </xf>
    <xf numFmtId="176" fontId="0" fillId="0" borderId="28" xfId="0" applyNumberFormat="1" applyBorder="1">
      <alignment vertical="center"/>
    </xf>
    <xf numFmtId="0" fontId="0" fillId="2" borderId="28" xfId="0" applyFill="1" applyBorder="1">
      <alignment vertical="center"/>
    </xf>
    <xf numFmtId="0" fontId="0" fillId="0" borderId="28" xfId="0" applyNumberFormat="1" applyFill="1" applyBorder="1">
      <alignment vertical="center"/>
    </xf>
    <xf numFmtId="0" fontId="0" fillId="0" borderId="28" xfId="0" quotePrefix="1" applyNumberFormat="1" applyFill="1" applyBorder="1">
      <alignment vertical="center"/>
    </xf>
    <xf numFmtId="0" fontId="0" fillId="0" borderId="20" xfId="0" quotePrefix="1" applyNumberFormat="1" applyBorder="1">
      <alignment vertical="center"/>
    </xf>
    <xf numFmtId="0" fontId="0" fillId="0" borderId="20" xfId="0" quotePrefix="1" applyBorder="1">
      <alignment vertical="center"/>
    </xf>
    <xf numFmtId="0" fontId="0" fillId="5" borderId="0" xfId="0" applyNumberFormat="1" applyFill="1">
      <alignment vertical="center"/>
    </xf>
    <xf numFmtId="0" fontId="0" fillId="6" borderId="14" xfId="0" applyFill="1" applyBorder="1">
      <alignment vertical="center"/>
    </xf>
    <xf numFmtId="0" fontId="0" fillId="6" borderId="20" xfId="0" applyFill="1" applyBorder="1">
      <alignment vertical="center"/>
    </xf>
    <xf numFmtId="0" fontId="0" fillId="6" borderId="14" xfId="0" applyNumberFormat="1" applyFill="1" applyBorder="1">
      <alignment vertical="center"/>
    </xf>
    <xf numFmtId="0" fontId="0" fillId="6" borderId="20" xfId="0" applyNumberFormat="1" applyFill="1" applyBorder="1">
      <alignment vertical="center"/>
    </xf>
    <xf numFmtId="0" fontId="0" fillId="6" borderId="28" xfId="0" applyNumberFormat="1" applyFill="1" applyBorder="1">
      <alignment vertical="center"/>
    </xf>
    <xf numFmtId="0" fontId="0" fillId="0" borderId="41" xfId="0" applyBorder="1">
      <alignment vertical="center"/>
    </xf>
    <xf numFmtId="0" fontId="0" fillId="0" borderId="42" xfId="0" applyBorder="1">
      <alignment vertical="center"/>
    </xf>
    <xf numFmtId="0" fontId="0" fillId="0" borderId="28" xfId="0" quotePrefix="1" applyFill="1" applyBorder="1">
      <alignment vertical="center"/>
    </xf>
    <xf numFmtId="14" fontId="0" fillId="0" borderId="28" xfId="0" applyNumberFormat="1" applyFill="1" applyBorder="1">
      <alignment vertical="center"/>
    </xf>
    <xf numFmtId="0" fontId="0" fillId="6" borderId="15" xfId="0" applyFill="1" applyBorder="1">
      <alignment vertical="center"/>
    </xf>
    <xf numFmtId="0" fontId="36" fillId="5" borderId="28" xfId="0" applyFont="1" applyFill="1" applyBorder="1" applyAlignment="1"/>
    <xf numFmtId="0" fontId="37" fillId="5" borderId="28" xfId="0" applyFont="1" applyFill="1" applyBorder="1" applyAlignment="1"/>
    <xf numFmtId="0" fontId="14" fillId="0" borderId="0" xfId="1" applyNumberFormat="1" applyFont="1" applyFill="1" applyBorder="1" applyAlignment="1">
      <alignment horizontal="left" vertical="center" wrapText="1"/>
    </xf>
    <xf numFmtId="0" fontId="16" fillId="0" borderId="8" xfId="1" applyFont="1" applyFill="1" applyBorder="1"/>
    <xf numFmtId="0" fontId="10" fillId="0" borderId="5" xfId="1" applyFont="1" applyFill="1" applyBorder="1"/>
    <xf numFmtId="0" fontId="10" fillId="0" borderId="1" xfId="1" applyFont="1" applyFill="1" applyBorder="1"/>
    <xf numFmtId="0" fontId="15" fillId="0" borderId="0" xfId="1" applyNumberFormat="1" applyFont="1" applyFill="1" applyBorder="1" applyAlignment="1">
      <alignment vertical="center" wrapText="1"/>
    </xf>
    <xf numFmtId="0" fontId="10" fillId="0" borderId="9" xfId="1" applyFont="1" applyFill="1" applyBorder="1"/>
    <xf numFmtId="0" fontId="23" fillId="0" borderId="5" xfId="1" applyFont="1" applyFill="1" applyBorder="1" applyAlignment="1">
      <alignment vertical="center"/>
    </xf>
    <xf numFmtId="0" fontId="23" fillId="0" borderId="0" xfId="1" applyFont="1" applyFill="1" applyBorder="1" applyAlignment="1">
      <alignment vertical="center"/>
    </xf>
    <xf numFmtId="0" fontId="45" fillId="0" borderId="13" xfId="2" applyFont="1" applyBorder="1" applyAlignment="1">
      <alignment vertical="top" wrapText="1"/>
    </xf>
    <xf numFmtId="0" fontId="45" fillId="0" borderId="10" xfId="2" applyFont="1" applyBorder="1" applyAlignment="1">
      <alignment vertical="top" wrapText="1"/>
    </xf>
    <xf numFmtId="0" fontId="45" fillId="0" borderId="0" xfId="2" applyFont="1" applyBorder="1" applyAlignment="1">
      <alignment vertical="top" wrapText="1"/>
    </xf>
    <xf numFmtId="0" fontId="45" fillId="0" borderId="8" xfId="2" applyFont="1" applyBorder="1" applyAlignment="1">
      <alignment vertical="top" wrapText="1"/>
    </xf>
    <xf numFmtId="0" fontId="28" fillId="0" borderId="4" xfId="2" applyFont="1" applyBorder="1" applyAlignment="1">
      <alignment vertical="top" wrapText="1"/>
    </xf>
    <xf numFmtId="0" fontId="28" fillId="0" borderId="18" xfId="2" applyFont="1" applyBorder="1" applyAlignment="1">
      <alignment vertical="top" wrapText="1"/>
    </xf>
    <xf numFmtId="0" fontId="28" fillId="0" borderId="0" xfId="2" applyFont="1" applyBorder="1" applyAlignment="1">
      <alignment vertical="top" wrapText="1"/>
    </xf>
    <xf numFmtId="0" fontId="37" fillId="0" borderId="0" xfId="2" applyNumberFormat="1" applyFont="1" applyBorder="1" applyAlignment="1">
      <alignment vertical="center" wrapText="1"/>
    </xf>
    <xf numFmtId="0" fontId="28" fillId="0" borderId="19" xfId="2" applyFont="1" applyBorder="1" applyAlignment="1">
      <alignment vertical="top" wrapText="1"/>
    </xf>
    <xf numFmtId="0" fontId="28" fillId="0" borderId="1" xfId="2" applyFont="1" applyBorder="1" applyAlignment="1">
      <alignment vertical="top" wrapText="1"/>
    </xf>
    <xf numFmtId="0" fontId="0" fillId="0" borderId="0" xfId="0" applyFill="1" applyBorder="1">
      <alignment vertical="center"/>
    </xf>
    <xf numFmtId="0" fontId="36" fillId="0" borderId="1" xfId="0" applyFont="1" applyFill="1" applyBorder="1" applyAlignment="1"/>
    <xf numFmtId="0" fontId="0" fillId="0" borderId="1" xfId="0" applyBorder="1">
      <alignment vertical="center"/>
    </xf>
    <xf numFmtId="0" fontId="0" fillId="0" borderId="1" xfId="0" applyFill="1" applyBorder="1">
      <alignment vertical="center"/>
    </xf>
    <xf numFmtId="0" fontId="36" fillId="5" borderId="0" xfId="0" applyFont="1" applyFill="1" applyBorder="1" applyAlignment="1"/>
    <xf numFmtId="0" fontId="10" fillId="0" borderId="7" xfId="1" applyFont="1" applyFill="1" applyBorder="1"/>
    <xf numFmtId="0" fontId="10" fillId="0" borderId="26" xfId="1" applyFont="1" applyFill="1" applyBorder="1"/>
    <xf numFmtId="0" fontId="65" fillId="0" borderId="0" xfId="1" applyNumberFormat="1" applyFont="1" applyFill="1" applyBorder="1" applyAlignment="1">
      <alignment horizontal="center" vertical="center" wrapText="1"/>
    </xf>
    <xf numFmtId="0" fontId="0" fillId="0" borderId="30" xfId="0" applyFill="1" applyBorder="1">
      <alignment vertical="center"/>
    </xf>
    <xf numFmtId="0" fontId="0" fillId="0" borderId="20" xfId="0" applyFill="1" applyBorder="1">
      <alignment vertical="center"/>
    </xf>
    <xf numFmtId="0" fontId="63" fillId="0" borderId="28" xfId="0" applyFont="1" applyFill="1" applyBorder="1">
      <alignment vertical="center"/>
    </xf>
    <xf numFmtId="3" fontId="0" fillId="0" borderId="28" xfId="0" quotePrefix="1" applyNumberFormat="1" applyFill="1" applyBorder="1">
      <alignment vertical="center"/>
    </xf>
    <xf numFmtId="0" fontId="17" fillId="0" borderId="4" xfId="1" applyFont="1" applyFill="1" applyBorder="1" applyAlignment="1">
      <alignment horizontal="center" vertical="center"/>
    </xf>
    <xf numFmtId="0" fontId="0" fillId="6" borderId="30" xfId="0" applyFill="1" applyBorder="1">
      <alignment vertical="center"/>
    </xf>
    <xf numFmtId="0" fontId="62" fillId="0" borderId="0" xfId="1" applyFont="1" applyFill="1" applyAlignment="1"/>
    <xf numFmtId="0" fontId="23" fillId="0" borderId="17" xfId="1" applyFont="1" applyFill="1" applyBorder="1" applyAlignment="1">
      <alignment vertical="center"/>
    </xf>
    <xf numFmtId="0" fontId="23" fillId="0" borderId="2" xfId="1" applyFont="1" applyFill="1" applyBorder="1" applyAlignment="1">
      <alignment vertical="center"/>
    </xf>
    <xf numFmtId="0" fontId="24" fillId="0" borderId="2" xfId="1" applyFont="1" applyFill="1" applyBorder="1" applyAlignment="1">
      <alignment vertical="center" wrapText="1"/>
    </xf>
    <xf numFmtId="0" fontId="24" fillId="0" borderId="3" xfId="1" applyFont="1" applyFill="1" applyBorder="1" applyAlignment="1">
      <alignment vertical="center" wrapText="1"/>
    </xf>
    <xf numFmtId="0" fontId="24" fillId="0" borderId="18" xfId="1" applyFont="1" applyFill="1" applyBorder="1" applyAlignment="1">
      <alignment vertical="center" wrapText="1"/>
    </xf>
    <xf numFmtId="0" fontId="24" fillId="0" borderId="19" xfId="1" applyFont="1" applyFill="1" applyBorder="1" applyAlignment="1">
      <alignment vertical="center" wrapText="1"/>
    </xf>
    <xf numFmtId="0" fontId="24" fillId="0" borderId="1" xfId="1" applyFont="1" applyFill="1" applyBorder="1" applyAlignment="1">
      <alignment vertical="center" wrapText="1"/>
    </xf>
    <xf numFmtId="0" fontId="0" fillId="4" borderId="28" xfId="0" applyFill="1" applyBorder="1">
      <alignment vertical="center"/>
    </xf>
    <xf numFmtId="0" fontId="0" fillId="3" borderId="30" xfId="0" applyFill="1" applyBorder="1">
      <alignment vertical="center"/>
    </xf>
    <xf numFmtId="0" fontId="0" fillId="3" borderId="29" xfId="0" applyFill="1" applyBorder="1">
      <alignment vertical="center"/>
    </xf>
    <xf numFmtId="0" fontId="0" fillId="3" borderId="31"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20" xfId="0" applyFill="1" applyBorder="1">
      <alignment vertical="center"/>
    </xf>
    <xf numFmtId="0" fontId="0" fillId="3" borderId="28" xfId="0" quotePrefix="1" applyFill="1" applyBorder="1">
      <alignment vertical="center"/>
    </xf>
    <xf numFmtId="0" fontId="39" fillId="0" borderId="0" xfId="1" applyFont="1" applyFill="1" applyBorder="1" applyAlignment="1">
      <alignment horizontal="center" vertical="center"/>
    </xf>
    <xf numFmtId="0" fontId="50" fillId="0" borderId="0" xfId="1" applyFont="1" applyFill="1" applyBorder="1" applyAlignment="1">
      <alignment horizontal="center" vertical="center"/>
    </xf>
    <xf numFmtId="0" fontId="61" fillId="0" borderId="5" xfId="1" applyFont="1" applyFill="1" applyBorder="1" applyAlignment="1">
      <alignment horizontal="center" vertical="center"/>
    </xf>
    <xf numFmtId="0" fontId="61"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17" fillId="0" borderId="0" xfId="1" applyFont="1" applyFill="1" applyBorder="1" applyAlignment="1">
      <alignment vertical="center"/>
    </xf>
    <xf numFmtId="0" fontId="49" fillId="0" borderId="0" xfId="1" applyNumberFormat="1" applyFont="1" applyFill="1" applyBorder="1" applyAlignment="1">
      <alignment horizontal="center" vertical="center"/>
    </xf>
    <xf numFmtId="0" fontId="46" fillId="0" borderId="0" xfId="1" applyNumberFormat="1" applyFont="1" applyFill="1" applyBorder="1" applyAlignment="1">
      <alignment horizontal="center" vertical="center"/>
    </xf>
    <xf numFmtId="0" fontId="51" fillId="0" borderId="0" xfId="1" applyFont="1" applyFill="1" applyBorder="1" applyAlignment="1">
      <alignment horizontal="center" vertical="center" wrapText="1"/>
    </xf>
    <xf numFmtId="0" fontId="0" fillId="0" borderId="20" xfId="0" applyBorder="1" applyAlignment="1">
      <alignment vertical="center" wrapText="1"/>
    </xf>
    <xf numFmtId="0" fontId="28" fillId="0" borderId="4"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8" fillId="0" borderId="7" xfId="1" applyFont="1" applyFill="1" applyBorder="1" applyAlignment="1">
      <alignment horizontal="left" vertical="center" wrapText="1"/>
    </xf>
    <xf numFmtId="0" fontId="28" fillId="0" borderId="22"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23" xfId="1" applyFont="1" applyFill="1" applyBorder="1" applyAlignment="1">
      <alignment horizontal="center" vertical="center" wrapText="1"/>
    </xf>
    <xf numFmtId="0" fontId="28" fillId="0" borderId="18"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10" fillId="0" borderId="16" xfId="1" quotePrefix="1" applyFont="1" applyFill="1" applyBorder="1" applyAlignment="1">
      <alignment horizontal="left" vertical="center"/>
    </xf>
    <xf numFmtId="0" fontId="10" fillId="0" borderId="13" xfId="1" quotePrefix="1" applyFont="1" applyFill="1" applyBorder="1" applyAlignment="1">
      <alignment horizontal="left" vertical="center"/>
    </xf>
    <xf numFmtId="0" fontId="10" fillId="0" borderId="17" xfId="1" quotePrefix="1" applyFont="1" applyFill="1" applyBorder="1" applyAlignment="1">
      <alignment horizontal="left" vertical="center"/>
    </xf>
    <xf numFmtId="0" fontId="10" fillId="0" borderId="18" xfId="1" quotePrefix="1" applyFont="1" applyFill="1" applyBorder="1" applyAlignment="1">
      <alignment horizontal="left" vertical="center"/>
    </xf>
    <xf numFmtId="0" fontId="10" fillId="0" borderId="0" xfId="1" quotePrefix="1" applyFont="1" applyFill="1" applyBorder="1" applyAlignment="1">
      <alignment horizontal="left" vertical="center"/>
    </xf>
    <xf numFmtId="0" fontId="10" fillId="0" borderId="2" xfId="1" quotePrefix="1" applyFont="1" applyFill="1" applyBorder="1" applyAlignment="1">
      <alignment horizontal="left" vertical="center"/>
    </xf>
    <xf numFmtId="0" fontId="10" fillId="0" borderId="21" xfId="1" quotePrefix="1" applyFont="1" applyFill="1" applyBorder="1" applyAlignment="1">
      <alignment horizontal="left" vertical="center"/>
    </xf>
    <xf numFmtId="0" fontId="10" fillId="0" borderId="7" xfId="1" quotePrefix="1" applyFont="1" applyFill="1" applyBorder="1" applyAlignment="1">
      <alignment horizontal="left" vertical="center"/>
    </xf>
    <xf numFmtId="0" fontId="10" fillId="0" borderId="27" xfId="1" quotePrefix="1" applyFont="1" applyFill="1" applyBorder="1" applyAlignment="1">
      <alignment horizontal="left" vertical="center"/>
    </xf>
    <xf numFmtId="0" fontId="23" fillId="0" borderId="5"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 xfId="1" applyFont="1" applyFill="1" applyBorder="1" applyAlignment="1">
      <alignment horizontal="center" vertical="center"/>
    </xf>
    <xf numFmtId="0" fontId="50" fillId="0" borderId="5" xfId="1" applyFont="1" applyFill="1" applyBorder="1" applyAlignment="1">
      <alignment horizontal="center" vertical="distributed" textRotation="255" justifyLastLine="1"/>
    </xf>
    <xf numFmtId="0" fontId="50" fillId="0" borderId="0" xfId="1" applyFont="1" applyFill="1" applyBorder="1" applyAlignment="1">
      <alignment horizontal="center" vertical="distributed" textRotation="255" justifyLastLine="1"/>
    </xf>
    <xf numFmtId="0" fontId="50" fillId="0" borderId="2" xfId="1" applyFont="1" applyFill="1" applyBorder="1" applyAlignment="1">
      <alignment horizontal="center" vertical="distributed" textRotation="255" justifyLastLine="1"/>
    </xf>
    <xf numFmtId="0" fontId="50" fillId="0" borderId="12" xfId="1" applyFont="1" applyFill="1" applyBorder="1" applyAlignment="1">
      <alignment horizontal="center" vertical="distributed" textRotation="255" justifyLastLine="1"/>
    </xf>
    <xf numFmtId="0" fontId="50" fillId="0" borderId="7" xfId="1" applyFont="1" applyFill="1" applyBorder="1" applyAlignment="1">
      <alignment horizontal="center" vertical="distributed" textRotation="255" justifyLastLine="1"/>
    </xf>
    <xf numFmtId="0" fontId="50" fillId="0" borderId="27" xfId="1" applyFont="1" applyFill="1" applyBorder="1" applyAlignment="1">
      <alignment horizontal="center" vertical="distributed" textRotation="255" justifyLastLine="1"/>
    </xf>
    <xf numFmtId="0" fontId="37" fillId="0" borderId="0" xfId="2" applyFont="1" applyBorder="1" applyAlignment="1">
      <alignment horizontal="left" vertical="center" shrinkToFit="1"/>
    </xf>
    <xf numFmtId="0" fontId="37" fillId="0" borderId="7" xfId="2" applyFont="1" applyBorder="1" applyAlignment="1">
      <alignment horizontal="left" vertical="center" shrinkToFit="1"/>
    </xf>
    <xf numFmtId="0" fontId="64" fillId="0" borderId="6" xfId="1" applyFont="1" applyFill="1" applyBorder="1" applyAlignment="1">
      <alignment horizontal="center" vertical="center" wrapText="1"/>
    </xf>
    <xf numFmtId="0" fontId="64" fillId="0" borderId="4" xfId="1" applyFont="1" applyFill="1" applyBorder="1" applyAlignment="1">
      <alignment horizontal="center" vertical="center" wrapText="1"/>
    </xf>
    <xf numFmtId="0" fontId="64" fillId="0" borderId="23" xfId="1" applyFont="1" applyFill="1" applyBorder="1" applyAlignment="1">
      <alignment horizontal="center" vertical="center" wrapText="1"/>
    </xf>
    <xf numFmtId="0" fontId="64" fillId="0" borderId="5" xfId="1" applyFont="1" applyFill="1" applyBorder="1" applyAlignment="1">
      <alignment horizontal="center" vertical="center" wrapText="1"/>
    </xf>
    <xf numFmtId="0" fontId="64" fillId="0" borderId="0" xfId="1" applyFont="1" applyFill="1" applyBorder="1" applyAlignment="1">
      <alignment horizontal="center" vertical="center" wrapText="1"/>
    </xf>
    <xf numFmtId="0" fontId="64" fillId="0" borderId="2" xfId="1" applyFont="1" applyFill="1" applyBorder="1" applyAlignment="1">
      <alignment horizontal="center" vertical="center" wrapText="1"/>
    </xf>
    <xf numFmtId="0" fontId="64" fillId="0" borderId="9" xfId="1" applyFont="1" applyFill="1" applyBorder="1" applyAlignment="1">
      <alignment horizontal="center" vertical="center" wrapText="1"/>
    </xf>
    <xf numFmtId="0" fontId="64" fillId="0" borderId="1" xfId="1" applyFont="1" applyFill="1" applyBorder="1" applyAlignment="1">
      <alignment horizontal="center" vertical="center" wrapText="1"/>
    </xf>
    <xf numFmtId="0" fontId="64" fillId="0" borderId="3" xfId="1" applyFont="1" applyFill="1" applyBorder="1" applyAlignment="1">
      <alignment horizontal="center" vertical="center" wrapText="1"/>
    </xf>
    <xf numFmtId="0" fontId="39" fillId="0" borderId="25"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17" xfId="1" applyFont="1" applyFill="1" applyBorder="1" applyAlignment="1">
      <alignment horizontal="center" vertical="center"/>
    </xf>
    <xf numFmtId="0" fontId="39" fillId="0" borderId="5"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2"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27" xfId="1" applyFont="1" applyFill="1" applyBorder="1" applyAlignment="1">
      <alignment horizontal="center" vertical="center"/>
    </xf>
    <xf numFmtId="0" fontId="34" fillId="0" borderId="22" xfId="1" applyFont="1" applyFill="1" applyBorder="1" applyAlignment="1">
      <alignment horizontal="left" vertical="center"/>
    </xf>
    <xf numFmtId="0" fontId="34" fillId="0" borderId="4" xfId="1" applyFont="1" applyFill="1" applyBorder="1" applyAlignment="1">
      <alignment horizontal="left" vertical="center"/>
    </xf>
    <xf numFmtId="0" fontId="34" fillId="0" borderId="23" xfId="1" applyFont="1" applyFill="1" applyBorder="1" applyAlignment="1">
      <alignment horizontal="left" vertical="center"/>
    </xf>
    <xf numFmtId="0" fontId="34" fillId="0" borderId="18" xfId="1" applyFont="1" applyFill="1" applyBorder="1" applyAlignment="1">
      <alignment horizontal="left" vertical="center"/>
    </xf>
    <xf numFmtId="0" fontId="34" fillId="0" borderId="0" xfId="1" applyFont="1" applyFill="1" applyBorder="1" applyAlignment="1">
      <alignment horizontal="left" vertical="center"/>
    </xf>
    <xf numFmtId="0" fontId="34" fillId="0" borderId="2" xfId="1" applyFont="1" applyFill="1" applyBorder="1" applyAlignment="1">
      <alignment horizontal="left" vertical="center"/>
    </xf>
    <xf numFmtId="0" fontId="34" fillId="0" borderId="19" xfId="1" applyFont="1" applyFill="1" applyBorder="1" applyAlignment="1">
      <alignment horizontal="left" vertical="center"/>
    </xf>
    <xf numFmtId="0" fontId="34" fillId="0" borderId="1" xfId="1" applyFont="1" applyFill="1" applyBorder="1" applyAlignment="1">
      <alignment horizontal="left" vertical="center"/>
    </xf>
    <xf numFmtId="0" fontId="34" fillId="0" borderId="3" xfId="1" applyFont="1" applyFill="1" applyBorder="1" applyAlignment="1">
      <alignment horizontal="left" vertical="center"/>
    </xf>
    <xf numFmtId="0" fontId="39" fillId="0" borderId="22"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23" xfId="1" applyFont="1" applyFill="1" applyBorder="1" applyAlignment="1">
      <alignment horizontal="center" vertical="center"/>
    </xf>
    <xf numFmtId="0" fontId="39" fillId="0" borderId="18" xfId="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 xfId="1" applyFont="1" applyFill="1" applyBorder="1" applyAlignment="1">
      <alignment horizontal="center" vertical="center"/>
    </xf>
    <xf numFmtId="0" fontId="39" fillId="0" borderId="3" xfId="1" applyFont="1" applyFill="1" applyBorder="1" applyAlignment="1">
      <alignment horizontal="center" vertical="center"/>
    </xf>
    <xf numFmtId="0" fontId="28" fillId="0" borderId="19"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4" fillId="0" borderId="22" xfId="1" applyFont="1" applyFill="1" applyBorder="1" applyAlignment="1">
      <alignment horizontal="left" vertical="center" wrapText="1"/>
    </xf>
    <xf numFmtId="0" fontId="34" fillId="0" borderId="4" xfId="1" applyFont="1" applyFill="1" applyBorder="1" applyAlignment="1">
      <alignment horizontal="left" vertical="center" wrapText="1"/>
    </xf>
    <xf numFmtId="0" fontId="34" fillId="0" borderId="23"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19" xfId="1" applyFont="1" applyFill="1" applyBorder="1" applyAlignment="1">
      <alignment horizontal="left" vertical="center" wrapText="1"/>
    </xf>
    <xf numFmtId="0" fontId="34" fillId="0" borderId="1"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10" fillId="0" borderId="22" xfId="1" quotePrefix="1" applyFont="1" applyFill="1" applyBorder="1" applyAlignment="1">
      <alignment horizontal="center" vertical="center"/>
    </xf>
    <xf numFmtId="0" fontId="10" fillId="0" borderId="4" xfId="1" quotePrefix="1" applyFont="1" applyFill="1" applyBorder="1" applyAlignment="1">
      <alignment horizontal="center" vertical="center"/>
    </xf>
    <xf numFmtId="0" fontId="10" fillId="0" borderId="23" xfId="1" quotePrefix="1" applyFont="1" applyFill="1" applyBorder="1" applyAlignment="1">
      <alignment horizontal="center" vertical="center"/>
    </xf>
    <xf numFmtId="0" fontId="10" fillId="0" borderId="18"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10" fillId="0" borderId="2" xfId="1" quotePrefix="1" applyFont="1" applyFill="1" applyBorder="1" applyAlignment="1">
      <alignment horizontal="center" vertical="center"/>
    </xf>
    <xf numFmtId="0" fontId="10" fillId="0" borderId="19" xfId="1" quotePrefix="1" applyFont="1" applyFill="1" applyBorder="1" applyAlignment="1">
      <alignment horizontal="center" vertical="center"/>
    </xf>
    <xf numFmtId="0" fontId="10" fillId="0" borderId="1" xfId="1" quotePrefix="1" applyFont="1" applyFill="1" applyBorder="1" applyAlignment="1">
      <alignment horizontal="center" vertical="center"/>
    </xf>
    <xf numFmtId="0" fontId="10" fillId="0" borderId="3" xfId="1" quotePrefix="1" applyFont="1" applyFill="1" applyBorder="1" applyAlignment="1">
      <alignment horizontal="center" vertical="center"/>
    </xf>
    <xf numFmtId="0" fontId="10" fillId="0" borderId="22"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3" xfId="1" applyFont="1" applyFill="1" applyBorder="1" applyAlignment="1">
      <alignment horizontal="center" vertical="center"/>
    </xf>
    <xf numFmtId="0" fontId="28" fillId="0" borderId="1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7" xfId="1" applyFont="1" applyFill="1" applyBorder="1" applyAlignment="1">
      <alignment horizontal="center" vertical="center" wrapText="1"/>
    </xf>
    <xf numFmtId="0" fontId="37" fillId="0" borderId="16" xfId="2" applyNumberFormat="1" applyFont="1" applyBorder="1" applyAlignment="1">
      <alignment horizontal="left" vertical="center" wrapText="1"/>
    </xf>
    <xf numFmtId="0" fontId="37" fillId="0" borderId="13" xfId="2" applyNumberFormat="1" applyFont="1" applyBorder="1" applyAlignment="1">
      <alignment horizontal="left" vertical="center" wrapText="1"/>
    </xf>
    <xf numFmtId="0" fontId="37" fillId="0" borderId="17" xfId="2" applyNumberFormat="1" applyFont="1" applyBorder="1" applyAlignment="1">
      <alignment horizontal="left" vertical="center" wrapText="1"/>
    </xf>
    <xf numFmtId="0" fontId="37" fillId="0" borderId="18" xfId="2" applyNumberFormat="1" applyFont="1" applyBorder="1" applyAlignment="1">
      <alignment horizontal="left" vertical="center" wrapText="1"/>
    </xf>
    <xf numFmtId="0" fontId="37" fillId="0" borderId="0" xfId="2" applyNumberFormat="1" applyFont="1" applyBorder="1" applyAlignment="1">
      <alignment horizontal="left" vertical="center" wrapText="1"/>
    </xf>
    <xf numFmtId="0" fontId="37" fillId="0" borderId="2" xfId="2" applyNumberFormat="1" applyFont="1" applyBorder="1" applyAlignment="1">
      <alignment horizontal="left" vertical="center" wrapText="1"/>
    </xf>
    <xf numFmtId="0" fontId="37" fillId="0" borderId="21" xfId="2" applyNumberFormat="1" applyFont="1" applyBorder="1" applyAlignment="1">
      <alignment horizontal="left" vertical="center" wrapText="1"/>
    </xf>
    <xf numFmtId="0" fontId="37" fillId="0" borderId="7" xfId="2" applyNumberFormat="1" applyFont="1" applyBorder="1" applyAlignment="1">
      <alignment horizontal="left" vertical="center" wrapText="1"/>
    </xf>
    <xf numFmtId="0" fontId="37" fillId="0" borderId="27" xfId="2" applyNumberFormat="1" applyFont="1" applyBorder="1" applyAlignment="1">
      <alignment horizontal="left" vertical="center" wrapText="1"/>
    </xf>
    <xf numFmtId="0" fontId="50" fillId="0" borderId="16"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7" xfId="1" applyFont="1" applyFill="1" applyBorder="1" applyAlignment="1">
      <alignment horizontal="center" vertical="center"/>
    </xf>
    <xf numFmtId="0" fontId="50" fillId="0" borderId="18"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2" xfId="1" applyFont="1" applyFill="1" applyBorder="1" applyAlignment="1">
      <alignment horizontal="center" vertical="center"/>
    </xf>
    <xf numFmtId="0" fontId="50" fillId="0" borderId="19" xfId="1" applyFont="1" applyFill="1" applyBorder="1" applyAlignment="1">
      <alignment horizontal="center" vertical="center"/>
    </xf>
    <xf numFmtId="0" fontId="50" fillId="0" borderId="1" xfId="1" applyFont="1" applyFill="1" applyBorder="1" applyAlignment="1">
      <alignment horizontal="center" vertical="center"/>
    </xf>
    <xf numFmtId="0" fontId="50" fillId="0" borderId="3" xfId="1" applyFont="1" applyFill="1" applyBorder="1" applyAlignment="1">
      <alignment horizontal="center" vertical="center"/>
    </xf>
    <xf numFmtId="49" fontId="1" fillId="0" borderId="6" xfId="1" applyNumberFormat="1" applyFont="1" applyFill="1" applyBorder="1" applyAlignment="1">
      <alignment horizontal="center" vertical="center" textRotation="255"/>
    </xf>
    <xf numFmtId="49" fontId="1" fillId="0" borderId="4" xfId="1" applyNumberFormat="1" applyFont="1" applyFill="1" applyBorder="1" applyAlignment="1">
      <alignment horizontal="center" vertical="center" textRotation="255"/>
    </xf>
    <xf numFmtId="49" fontId="1" fillId="0" borderId="23" xfId="1" applyNumberFormat="1" applyFont="1" applyFill="1" applyBorder="1" applyAlignment="1">
      <alignment horizontal="center" vertical="center" textRotation="255"/>
    </xf>
    <xf numFmtId="49" fontId="1" fillId="0" borderId="5"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9" xfId="1" applyNumberFormat="1" applyFont="1" applyFill="1" applyBorder="1" applyAlignment="1">
      <alignment horizontal="center" vertical="center" textRotation="255"/>
    </xf>
    <xf numFmtId="49" fontId="1" fillId="0" borderId="1" xfId="1" applyNumberFormat="1" applyFont="1" applyFill="1" applyBorder="1" applyAlignment="1">
      <alignment horizontal="center" vertical="center" textRotation="255"/>
    </xf>
    <xf numFmtId="49" fontId="1" fillId="0" borderId="3" xfId="1" applyNumberFormat="1" applyFont="1" applyFill="1" applyBorder="1" applyAlignment="1">
      <alignment horizontal="center" vertical="center" textRotation="255"/>
    </xf>
    <xf numFmtId="49" fontId="1" fillId="0" borderId="25" xfId="1" applyNumberFormat="1" applyFont="1" applyFill="1" applyBorder="1" applyAlignment="1">
      <alignment horizontal="center" vertical="center" textRotation="255"/>
    </xf>
    <xf numFmtId="49" fontId="1" fillId="0" borderId="13" xfId="1" applyNumberFormat="1" applyFont="1" applyFill="1" applyBorder="1" applyAlignment="1">
      <alignment horizontal="center" vertical="center" textRotation="255"/>
    </xf>
    <xf numFmtId="49" fontId="1" fillId="0" borderId="17" xfId="1" applyNumberFormat="1" applyFont="1" applyFill="1" applyBorder="1" applyAlignment="1">
      <alignment horizontal="center" vertical="center" textRotation="255"/>
    </xf>
    <xf numFmtId="0" fontId="23" fillId="0" borderId="16"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8" xfId="1" applyFont="1" applyFill="1" applyBorder="1" applyAlignment="1">
      <alignment horizontal="center" vertical="center"/>
    </xf>
    <xf numFmtId="0" fontId="23" fillId="0" borderId="19"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16" xfId="1" applyFont="1" applyFill="1" applyBorder="1" applyAlignment="1">
      <alignment horizontal="center" vertical="center" justifyLastLine="1"/>
    </xf>
    <xf numFmtId="0" fontId="23" fillId="0" borderId="13" xfId="1" applyFont="1" applyFill="1" applyBorder="1" applyAlignment="1">
      <alignment horizontal="center" vertical="center" justifyLastLine="1"/>
    </xf>
    <xf numFmtId="0" fontId="23" fillId="0" borderId="17" xfId="1" applyFont="1" applyFill="1" applyBorder="1" applyAlignment="1">
      <alignment horizontal="center" vertical="center" justifyLastLine="1"/>
    </xf>
    <xf numFmtId="0" fontId="23" fillId="0" borderId="18" xfId="1" applyFont="1" applyFill="1" applyBorder="1" applyAlignment="1">
      <alignment horizontal="center" vertical="center" justifyLastLine="1"/>
    </xf>
    <xf numFmtId="0" fontId="23" fillId="0" borderId="0" xfId="1" applyFont="1" applyFill="1" applyBorder="1" applyAlignment="1">
      <alignment horizontal="center" vertical="center" justifyLastLine="1"/>
    </xf>
    <xf numFmtId="0" fontId="23" fillId="0" borderId="2" xfId="1" applyFont="1" applyFill="1" applyBorder="1" applyAlignment="1">
      <alignment horizontal="center" vertical="center" justifyLastLine="1"/>
    </xf>
    <xf numFmtId="0" fontId="23" fillId="0" borderId="19" xfId="1" applyFont="1" applyFill="1" applyBorder="1" applyAlignment="1">
      <alignment horizontal="center" vertical="center" justifyLastLine="1"/>
    </xf>
    <xf numFmtId="0" fontId="23" fillId="0" borderId="1" xfId="1" applyFont="1" applyFill="1" applyBorder="1" applyAlignment="1">
      <alignment horizontal="center" vertical="center" justifyLastLine="1"/>
    </xf>
    <xf numFmtId="0" fontId="23" fillId="0" borderId="3" xfId="1" applyFont="1" applyFill="1" applyBorder="1" applyAlignment="1">
      <alignment horizontal="center" vertical="center" justifyLastLine="1"/>
    </xf>
    <xf numFmtId="0" fontId="20" fillId="0" borderId="10" xfId="1" applyFont="1" applyFill="1" applyBorder="1" applyAlignment="1">
      <alignment horizontal="center"/>
    </xf>
    <xf numFmtId="0" fontId="20" fillId="0" borderId="8" xfId="1" applyFont="1" applyFill="1" applyBorder="1" applyAlignment="1">
      <alignment horizontal="center"/>
    </xf>
    <xf numFmtId="0" fontId="20" fillId="0" borderId="11" xfId="1" applyFont="1" applyFill="1" applyBorder="1" applyAlignment="1">
      <alignment horizontal="center"/>
    </xf>
    <xf numFmtId="0" fontId="20" fillId="0" borderId="16"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3" xfId="1" applyFont="1" applyFill="1" applyBorder="1" applyAlignment="1">
      <alignment horizontal="center" vertical="center"/>
    </xf>
    <xf numFmtId="3" fontId="42" fillId="0" borderId="16" xfId="1" applyNumberFormat="1" applyFont="1" applyFill="1" applyBorder="1" applyAlignment="1">
      <alignment horizontal="right" vertical="center"/>
    </xf>
    <xf numFmtId="3" fontId="42" fillId="0" borderId="13" xfId="1" applyNumberFormat="1" applyFont="1" applyFill="1" applyBorder="1" applyAlignment="1">
      <alignment horizontal="right" vertical="center"/>
    </xf>
    <xf numFmtId="3" fontId="42" fillId="0" borderId="18" xfId="1" applyNumberFormat="1" applyFont="1" applyFill="1" applyBorder="1" applyAlignment="1">
      <alignment horizontal="right" vertical="center"/>
    </xf>
    <xf numFmtId="3" fontId="42" fillId="0" borderId="0" xfId="1" applyNumberFormat="1" applyFont="1" applyFill="1" applyBorder="1" applyAlignment="1">
      <alignment horizontal="right" vertical="center"/>
    </xf>
    <xf numFmtId="3" fontId="42" fillId="0" borderId="19" xfId="1" applyNumberFormat="1" applyFont="1" applyFill="1" applyBorder="1" applyAlignment="1">
      <alignment horizontal="right" vertical="center"/>
    </xf>
    <xf numFmtId="3" fontId="42" fillId="0" borderId="1" xfId="1" applyNumberFormat="1" applyFont="1" applyFill="1" applyBorder="1" applyAlignment="1">
      <alignment horizontal="right" vertical="center"/>
    </xf>
    <xf numFmtId="3" fontId="42" fillId="0" borderId="16" xfId="1" quotePrefix="1" applyNumberFormat="1" applyFont="1" applyFill="1" applyBorder="1" applyAlignment="1">
      <alignment horizontal="right" vertical="center"/>
    </xf>
    <xf numFmtId="3" fontId="42" fillId="0" borderId="13" xfId="1" quotePrefix="1" applyNumberFormat="1" applyFont="1" applyFill="1" applyBorder="1" applyAlignment="1">
      <alignment horizontal="right" vertical="center"/>
    </xf>
    <xf numFmtId="3" fontId="42" fillId="0" borderId="18" xfId="1" quotePrefix="1" applyNumberFormat="1" applyFont="1" applyFill="1" applyBorder="1" applyAlignment="1">
      <alignment horizontal="right" vertical="center"/>
    </xf>
    <xf numFmtId="3" fontId="42" fillId="0" borderId="0" xfId="1" quotePrefix="1" applyNumberFormat="1" applyFont="1" applyFill="1" applyBorder="1" applyAlignment="1">
      <alignment horizontal="right" vertical="center"/>
    </xf>
    <xf numFmtId="3" fontId="42" fillId="0" borderId="19" xfId="1" quotePrefix="1" applyNumberFormat="1" applyFont="1" applyFill="1" applyBorder="1" applyAlignment="1">
      <alignment horizontal="right" vertical="center"/>
    </xf>
    <xf numFmtId="3" fontId="42" fillId="0" borderId="1" xfId="1" quotePrefix="1" applyNumberFormat="1" applyFont="1" applyFill="1" applyBorder="1" applyAlignment="1">
      <alignment horizontal="right" vertical="center"/>
    </xf>
    <xf numFmtId="0" fontId="23" fillId="0" borderId="16"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17" xfId="1" applyFont="1" applyFill="1" applyBorder="1" applyAlignment="1">
      <alignment horizontal="center" vertical="center" shrinkToFit="1"/>
    </xf>
    <xf numFmtId="0" fontId="23" fillId="0" borderId="18"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19" xfId="1" applyFont="1" applyFill="1" applyBorder="1" applyAlignment="1">
      <alignment horizontal="center" vertical="center" shrinkToFit="1"/>
    </xf>
    <xf numFmtId="0" fontId="23" fillId="0" borderId="1"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50" fillId="0" borderId="22"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23" xfId="1" applyFont="1" applyFill="1" applyBorder="1" applyAlignment="1">
      <alignment horizontal="center" vertical="center"/>
    </xf>
    <xf numFmtId="0" fontId="45" fillId="0" borderId="16" xfId="1" applyNumberFormat="1" applyFont="1" applyFill="1" applyBorder="1" applyAlignment="1">
      <alignment horizontal="center" vertical="top"/>
    </xf>
    <xf numFmtId="0" fontId="45" fillId="0" borderId="13" xfId="1" applyNumberFormat="1" applyFont="1" applyFill="1" applyBorder="1" applyAlignment="1">
      <alignment horizontal="center" vertical="top"/>
    </xf>
    <xf numFmtId="0" fontId="45" fillId="0" borderId="18" xfId="1" applyNumberFormat="1" applyFont="1" applyFill="1" applyBorder="1" applyAlignment="1">
      <alignment horizontal="center" vertical="top"/>
    </xf>
    <xf numFmtId="0" fontId="45" fillId="0" borderId="0" xfId="1" applyNumberFormat="1" applyFont="1" applyFill="1" applyBorder="1" applyAlignment="1">
      <alignment horizontal="center" vertical="top"/>
    </xf>
    <xf numFmtId="0" fontId="45" fillId="0" borderId="19" xfId="1" applyNumberFormat="1" applyFont="1" applyFill="1" applyBorder="1" applyAlignment="1">
      <alignment horizontal="center" vertical="top"/>
    </xf>
    <xf numFmtId="0" fontId="45" fillId="0" borderId="1" xfId="1" applyNumberFormat="1" applyFont="1" applyFill="1" applyBorder="1" applyAlignment="1">
      <alignment horizontal="center" vertical="top"/>
    </xf>
    <xf numFmtId="0" fontId="44" fillId="0" borderId="18"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8" xfId="1" applyNumberFormat="1" applyFont="1" applyFill="1" applyBorder="1" applyAlignment="1">
      <alignment horizontal="center" vertical="center"/>
    </xf>
    <xf numFmtId="0" fontId="44" fillId="0" borderId="19" xfId="1" applyNumberFormat="1" applyFont="1" applyFill="1" applyBorder="1" applyAlignment="1">
      <alignment horizontal="center" vertical="center"/>
    </xf>
    <xf numFmtId="0" fontId="44" fillId="0" borderId="1"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60" fillId="0" borderId="49" xfId="1" applyFont="1" applyFill="1" applyBorder="1" applyAlignment="1">
      <alignment horizontal="center" vertical="center"/>
    </xf>
    <xf numFmtId="0" fontId="60" fillId="0" borderId="43" xfId="1" applyFont="1" applyFill="1" applyBorder="1" applyAlignment="1">
      <alignment horizontal="center" vertical="center"/>
    </xf>
    <xf numFmtId="0" fontId="60" fillId="0" borderId="44" xfId="1" applyFont="1" applyFill="1" applyBorder="1" applyAlignment="1">
      <alignment horizontal="center" vertical="center"/>
    </xf>
    <xf numFmtId="0" fontId="60" fillId="0" borderId="50" xfId="1" applyFont="1" applyFill="1" applyBorder="1" applyAlignment="1">
      <alignment horizontal="center" vertical="center"/>
    </xf>
    <xf numFmtId="0" fontId="60" fillId="0" borderId="45" xfId="1" applyFont="1" applyFill="1" applyBorder="1" applyAlignment="1">
      <alignment horizontal="center" vertical="center"/>
    </xf>
    <xf numFmtId="0" fontId="60" fillId="0" borderId="46" xfId="1" applyFont="1" applyFill="1" applyBorder="1" applyAlignment="1">
      <alignment horizontal="center" vertical="center"/>
    </xf>
    <xf numFmtId="0" fontId="60" fillId="0" borderId="51" xfId="1" applyFont="1" applyFill="1" applyBorder="1" applyAlignment="1">
      <alignment horizontal="center" vertical="center"/>
    </xf>
    <xf numFmtId="0" fontId="60" fillId="0" borderId="52" xfId="1" applyFont="1" applyFill="1" applyBorder="1" applyAlignment="1">
      <alignment horizontal="center" vertical="center"/>
    </xf>
    <xf numFmtId="0" fontId="60" fillId="0" borderId="53" xfId="1" applyFont="1" applyFill="1" applyBorder="1" applyAlignment="1">
      <alignment horizontal="center" vertical="center"/>
    </xf>
    <xf numFmtId="0" fontId="57" fillId="0" borderId="16" xfId="1" applyNumberFormat="1" applyFont="1" applyFill="1" applyBorder="1" applyAlignment="1">
      <alignment horizontal="right" vertical="center"/>
    </xf>
    <xf numFmtId="0" fontId="57" fillId="0" borderId="13" xfId="1" applyNumberFormat="1" applyFont="1" applyFill="1" applyBorder="1" applyAlignment="1">
      <alignment horizontal="right" vertical="center"/>
    </xf>
    <xf numFmtId="0" fontId="57" fillId="0" borderId="18" xfId="1" applyNumberFormat="1" applyFont="1" applyFill="1" applyBorder="1" applyAlignment="1">
      <alignment horizontal="right" vertical="center"/>
    </xf>
    <xf numFmtId="0" fontId="57" fillId="0" borderId="0" xfId="1" applyNumberFormat="1" applyFont="1" applyFill="1" applyBorder="1" applyAlignment="1">
      <alignment horizontal="right" vertical="center"/>
    </xf>
    <xf numFmtId="0" fontId="57" fillId="0" borderId="19" xfId="1" applyNumberFormat="1" applyFont="1" applyFill="1" applyBorder="1" applyAlignment="1">
      <alignment horizontal="right" vertical="center"/>
    </xf>
    <xf numFmtId="0" fontId="57" fillId="0" borderId="1" xfId="1" applyNumberFormat="1" applyFont="1" applyFill="1" applyBorder="1" applyAlignment="1">
      <alignment horizontal="right" vertical="center"/>
    </xf>
    <xf numFmtId="0" fontId="58" fillId="0" borderId="10" xfId="1" applyFont="1" applyFill="1" applyBorder="1" applyAlignment="1">
      <alignment horizontal="center" vertical="top"/>
    </xf>
    <xf numFmtId="0" fontId="58" fillId="0" borderId="8" xfId="1" applyFont="1" applyFill="1" applyBorder="1" applyAlignment="1">
      <alignment horizontal="center" vertical="top"/>
    </xf>
    <xf numFmtId="0" fontId="58" fillId="0" borderId="11" xfId="1" applyFont="1" applyFill="1" applyBorder="1" applyAlignment="1">
      <alignment horizontal="center" vertical="top"/>
    </xf>
    <xf numFmtId="0" fontId="39" fillId="0" borderId="16" xfId="1" applyFont="1" applyFill="1" applyBorder="1" applyAlignment="1">
      <alignment horizontal="center" vertical="center" shrinkToFit="1"/>
    </xf>
    <xf numFmtId="0" fontId="39" fillId="0" borderId="13" xfId="1" applyFont="1" applyFill="1" applyBorder="1" applyAlignment="1">
      <alignment horizontal="center" vertical="center" shrinkToFit="1"/>
    </xf>
    <xf numFmtId="0" fontId="39" fillId="0" borderId="17" xfId="1" applyFont="1" applyFill="1" applyBorder="1" applyAlignment="1">
      <alignment horizontal="center" vertical="center" shrinkToFit="1"/>
    </xf>
    <xf numFmtId="0" fontId="39" fillId="0" borderId="18" xfId="1" applyFont="1" applyFill="1" applyBorder="1" applyAlignment="1">
      <alignment horizontal="center" vertical="center" shrinkToFit="1"/>
    </xf>
    <xf numFmtId="0" fontId="39" fillId="0" borderId="0" xfId="1" applyFont="1" applyFill="1" applyBorder="1" applyAlignment="1">
      <alignment horizontal="center" vertical="center" shrinkToFit="1"/>
    </xf>
    <xf numFmtId="0" fontId="39" fillId="0" borderId="2" xfId="1" applyFont="1" applyFill="1" applyBorder="1" applyAlignment="1">
      <alignment horizontal="center" vertical="center" shrinkToFit="1"/>
    </xf>
    <xf numFmtId="0" fontId="39" fillId="0" borderId="21" xfId="1" applyFont="1" applyFill="1" applyBorder="1" applyAlignment="1">
      <alignment horizontal="center" vertical="center" shrinkToFit="1"/>
    </xf>
    <xf numFmtId="0" fontId="39" fillId="0" borderId="7" xfId="1" applyFont="1" applyFill="1" applyBorder="1" applyAlignment="1">
      <alignment horizontal="center" vertical="center" shrinkToFit="1"/>
    </xf>
    <xf numFmtId="0" fontId="39" fillId="0" borderId="27" xfId="1" applyFont="1" applyFill="1" applyBorder="1" applyAlignment="1">
      <alignment horizontal="center" vertical="center" shrinkToFit="1"/>
    </xf>
    <xf numFmtId="0" fontId="23" fillId="0" borderId="22"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24" xfId="1" applyFont="1" applyFill="1" applyBorder="1" applyAlignment="1">
      <alignment horizontal="center" vertical="center" shrinkToFit="1"/>
    </xf>
    <xf numFmtId="0" fontId="23" fillId="0" borderId="11" xfId="1" applyFont="1" applyFill="1" applyBorder="1" applyAlignment="1">
      <alignment horizontal="center" vertical="center" shrinkToFit="1"/>
    </xf>
    <xf numFmtId="0" fontId="44" fillId="0" borderId="16" xfId="1" applyNumberFormat="1" applyFont="1" applyFill="1" applyBorder="1" applyAlignment="1">
      <alignment horizontal="center" vertical="center"/>
    </xf>
    <xf numFmtId="0" fontId="44" fillId="0" borderId="13" xfId="1" applyNumberFormat="1" applyFont="1" applyFill="1" applyBorder="1" applyAlignment="1">
      <alignment horizontal="center" vertical="center"/>
    </xf>
    <xf numFmtId="0" fontId="44" fillId="0" borderId="17" xfId="1" applyNumberFormat="1" applyFont="1" applyFill="1" applyBorder="1" applyAlignment="1">
      <alignment horizontal="center" vertical="center"/>
    </xf>
    <xf numFmtId="0" fontId="44" fillId="0" borderId="2" xfId="1" applyNumberFormat="1" applyFont="1" applyFill="1" applyBorder="1" applyAlignment="1">
      <alignment horizontal="center" vertical="center"/>
    </xf>
    <xf numFmtId="0" fontId="44" fillId="0" borderId="3" xfId="1" applyNumberFormat="1" applyFont="1" applyFill="1" applyBorder="1" applyAlignment="1">
      <alignment horizontal="center" vertical="center"/>
    </xf>
    <xf numFmtId="0" fontId="50" fillId="0" borderId="16" xfId="1" applyFont="1" applyFill="1" applyBorder="1" applyAlignment="1">
      <alignment horizontal="center" vertical="center" justifyLastLine="1"/>
    </xf>
    <xf numFmtId="0" fontId="50" fillId="0" borderId="13" xfId="1" applyFont="1" applyFill="1" applyBorder="1" applyAlignment="1">
      <alignment horizontal="center" vertical="center" justifyLastLine="1"/>
    </xf>
    <xf numFmtId="0" fontId="50" fillId="0" borderId="17" xfId="1" applyFont="1" applyFill="1" applyBorder="1" applyAlignment="1">
      <alignment horizontal="center" vertical="center" justifyLastLine="1"/>
    </xf>
    <xf numFmtId="0" fontId="50" fillId="0" borderId="18" xfId="1" applyFont="1" applyFill="1" applyBorder="1" applyAlignment="1">
      <alignment horizontal="center" vertical="center" justifyLastLine="1"/>
    </xf>
    <xf numFmtId="0" fontId="50" fillId="0" borderId="0" xfId="1" applyFont="1" applyFill="1" applyBorder="1" applyAlignment="1">
      <alignment horizontal="center" vertical="center" justifyLastLine="1"/>
    </xf>
    <xf numFmtId="0" fontId="50" fillId="0" borderId="2" xfId="1" applyFont="1" applyFill="1" applyBorder="1" applyAlignment="1">
      <alignment horizontal="center" vertical="center" justifyLastLine="1"/>
    </xf>
    <xf numFmtId="0" fontId="50" fillId="0" borderId="19" xfId="1" applyFont="1" applyFill="1" applyBorder="1" applyAlignment="1">
      <alignment horizontal="center" vertical="center" justifyLastLine="1"/>
    </xf>
    <xf numFmtId="0" fontId="50" fillId="0" borderId="1" xfId="1" applyFont="1" applyFill="1" applyBorder="1" applyAlignment="1">
      <alignment horizontal="center" vertical="center" justifyLastLine="1"/>
    </xf>
    <xf numFmtId="0" fontId="50" fillId="0" borderId="3" xfId="1" applyFont="1" applyFill="1" applyBorder="1" applyAlignment="1">
      <alignment horizontal="center" vertical="center" justifyLastLine="1"/>
    </xf>
    <xf numFmtId="0" fontId="56" fillId="0" borderId="16" xfId="1" applyFont="1" applyFill="1" applyBorder="1" applyAlignment="1">
      <alignment horizontal="center" vertical="center" wrapText="1" justifyLastLine="1"/>
    </xf>
    <xf numFmtId="0" fontId="56" fillId="0" borderId="13" xfId="1" applyFont="1" applyFill="1" applyBorder="1" applyAlignment="1">
      <alignment horizontal="center" vertical="center" wrapText="1" justifyLastLine="1"/>
    </xf>
    <xf numFmtId="0" fontId="56" fillId="0" borderId="17" xfId="1" applyFont="1" applyFill="1" applyBorder="1" applyAlignment="1">
      <alignment horizontal="center" vertical="center" wrapText="1" justifyLastLine="1"/>
    </xf>
    <xf numFmtId="0" fontId="56" fillId="0" borderId="18" xfId="1" applyFont="1" applyFill="1" applyBorder="1" applyAlignment="1">
      <alignment horizontal="center" vertical="center" wrapText="1" justifyLastLine="1"/>
    </xf>
    <xf numFmtId="0" fontId="56" fillId="0" borderId="0" xfId="1" applyFont="1" applyFill="1" applyBorder="1" applyAlignment="1">
      <alignment horizontal="center" vertical="center" wrapText="1" justifyLastLine="1"/>
    </xf>
    <xf numFmtId="0" fontId="56" fillId="0" borderId="2" xfId="1" applyFont="1" applyFill="1" applyBorder="1" applyAlignment="1">
      <alignment horizontal="center" vertical="center" wrapText="1" justifyLastLine="1"/>
    </xf>
    <xf numFmtId="0" fontId="56" fillId="0" borderId="19" xfId="1" applyFont="1" applyFill="1" applyBorder="1" applyAlignment="1">
      <alignment horizontal="center" vertical="center" wrapText="1" justifyLastLine="1"/>
    </xf>
    <xf numFmtId="0" fontId="56" fillId="0" borderId="1" xfId="1" applyFont="1" applyFill="1" applyBorder="1" applyAlignment="1">
      <alignment horizontal="center" vertical="center" wrapText="1" justifyLastLine="1"/>
    </xf>
    <xf numFmtId="0" fontId="56" fillId="0" borderId="3" xfId="1" applyFont="1" applyFill="1" applyBorder="1" applyAlignment="1">
      <alignment horizontal="center" vertical="center" wrapText="1" justifyLastLine="1"/>
    </xf>
    <xf numFmtId="0" fontId="48" fillId="0" borderId="16" xfId="1" applyNumberFormat="1" applyFont="1" applyFill="1" applyBorder="1" applyAlignment="1">
      <alignment horizontal="center" vertical="center" wrapText="1"/>
    </xf>
    <xf numFmtId="0" fontId="48" fillId="0" borderId="13" xfId="1" applyNumberFormat="1" applyFont="1" applyFill="1" applyBorder="1" applyAlignment="1">
      <alignment horizontal="center" vertical="center" wrapText="1"/>
    </xf>
    <xf numFmtId="0" fontId="48" fillId="0" borderId="17" xfId="1" applyNumberFormat="1" applyFont="1" applyFill="1" applyBorder="1" applyAlignment="1">
      <alignment horizontal="center" vertical="center" wrapText="1"/>
    </xf>
    <xf numFmtId="0" fontId="48" fillId="0" borderId="18" xfId="1" applyNumberFormat="1" applyFont="1" applyFill="1" applyBorder="1" applyAlignment="1">
      <alignment horizontal="center" vertical="center" wrapText="1"/>
    </xf>
    <xf numFmtId="0" fontId="48" fillId="0" borderId="0" xfId="1" applyNumberFormat="1" applyFont="1" applyFill="1" applyBorder="1" applyAlignment="1">
      <alignment horizontal="center" vertical="center" wrapText="1"/>
    </xf>
    <xf numFmtId="0" fontId="48" fillId="0" borderId="2" xfId="1" applyNumberFormat="1" applyFont="1" applyFill="1" applyBorder="1" applyAlignment="1">
      <alignment horizontal="center" vertical="center" wrapText="1"/>
    </xf>
    <xf numFmtId="0" fontId="48" fillId="0" borderId="19" xfId="1" applyNumberFormat="1" applyFont="1" applyFill="1" applyBorder="1" applyAlignment="1">
      <alignment horizontal="center" vertical="center" wrapText="1"/>
    </xf>
    <xf numFmtId="0" fontId="48" fillId="0" borderId="1" xfId="1" applyNumberFormat="1" applyFont="1" applyFill="1" applyBorder="1" applyAlignment="1">
      <alignment horizontal="center" vertical="center" wrapText="1"/>
    </xf>
    <xf numFmtId="0" fontId="48" fillId="0" borderId="3" xfId="1" applyNumberFormat="1" applyFont="1" applyFill="1" applyBorder="1" applyAlignment="1">
      <alignment horizontal="center" vertical="center" wrapText="1"/>
    </xf>
    <xf numFmtId="0" fontId="31" fillId="0" borderId="16"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4" fillId="0" borderId="49" xfId="1" applyFont="1" applyFill="1" applyBorder="1" applyAlignment="1">
      <alignment horizontal="center" vertical="center"/>
    </xf>
    <xf numFmtId="0" fontId="34" fillId="0" borderId="43" xfId="1" applyFont="1" applyFill="1" applyBorder="1" applyAlignment="1">
      <alignment horizontal="center" vertical="center"/>
    </xf>
    <xf numFmtId="0" fontId="34" fillId="0" borderId="44" xfId="1" applyFont="1" applyFill="1" applyBorder="1" applyAlignment="1">
      <alignment horizontal="center" vertical="center"/>
    </xf>
    <xf numFmtId="0" fontId="34" fillId="0" borderId="50" xfId="1" applyFont="1" applyFill="1" applyBorder="1" applyAlignment="1">
      <alignment horizontal="center" vertical="center"/>
    </xf>
    <xf numFmtId="0" fontId="34" fillId="0" borderId="45" xfId="1" applyFont="1" applyFill="1" applyBorder="1" applyAlignment="1">
      <alignment horizontal="center" vertical="center"/>
    </xf>
    <xf numFmtId="0" fontId="34" fillId="0" borderId="46" xfId="1" applyFont="1" applyFill="1" applyBorder="1" applyAlignment="1">
      <alignment horizontal="center" vertical="center"/>
    </xf>
    <xf numFmtId="0" fontId="34" fillId="0" borderId="51" xfId="1" applyFont="1" applyFill="1" applyBorder="1" applyAlignment="1">
      <alignment horizontal="center" vertical="center"/>
    </xf>
    <xf numFmtId="0" fontId="34" fillId="0" borderId="52" xfId="1" applyFont="1" applyFill="1" applyBorder="1" applyAlignment="1">
      <alignment horizontal="center" vertical="center"/>
    </xf>
    <xf numFmtId="0" fontId="34" fillId="0" borderId="53" xfId="1" applyFont="1" applyFill="1" applyBorder="1" applyAlignment="1">
      <alignment horizontal="center" vertical="center"/>
    </xf>
    <xf numFmtId="0" fontId="48" fillId="0" borderId="4" xfId="1" applyFont="1" applyFill="1" applyBorder="1" applyAlignment="1">
      <alignment horizontal="left" vertical="center" wrapTex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8" xfId="1" applyFont="1" applyFill="1" applyBorder="1" applyAlignment="1">
      <alignment horizontal="left" vertical="center" wrapText="1"/>
    </xf>
    <xf numFmtId="0" fontId="23" fillId="0" borderId="6"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64" fillId="0" borderId="16" xfId="1" applyFont="1" applyFill="1" applyBorder="1" applyAlignment="1">
      <alignment horizontal="center" vertical="center" wrapText="1"/>
    </xf>
    <xf numFmtId="0" fontId="64" fillId="0" borderId="17" xfId="1" applyFont="1" applyFill="1" applyBorder="1" applyAlignment="1">
      <alignment horizontal="center" vertical="center" wrapText="1"/>
    </xf>
    <xf numFmtId="0" fontId="64" fillId="0" borderId="18" xfId="1" applyFont="1" applyFill="1" applyBorder="1" applyAlignment="1">
      <alignment horizontal="center" vertical="center" wrapText="1"/>
    </xf>
    <xf numFmtId="0" fontId="64" fillId="0" borderId="19" xfId="1" applyFont="1" applyFill="1" applyBorder="1" applyAlignment="1">
      <alignment horizontal="center" vertical="center" wrapText="1"/>
    </xf>
    <xf numFmtId="0" fontId="51" fillId="0" borderId="13" xfId="1" applyFont="1" applyFill="1" applyBorder="1" applyAlignment="1">
      <alignment horizontal="right" vertical="top"/>
    </xf>
    <xf numFmtId="0" fontId="51" fillId="0" borderId="10" xfId="1" applyFont="1" applyFill="1" applyBorder="1" applyAlignment="1">
      <alignment horizontal="right" vertical="top"/>
    </xf>
    <xf numFmtId="0" fontId="51" fillId="0" borderId="0" xfId="1" applyFont="1" applyFill="1" applyBorder="1" applyAlignment="1">
      <alignment horizontal="right" vertical="top"/>
    </xf>
    <xf numFmtId="0" fontId="51" fillId="0" borderId="8" xfId="1" applyFont="1" applyFill="1" applyBorder="1" applyAlignment="1">
      <alignment horizontal="right" vertical="top"/>
    </xf>
    <xf numFmtId="0" fontId="51" fillId="0" borderId="7" xfId="1" applyFont="1" applyFill="1" applyBorder="1" applyAlignment="1">
      <alignment horizontal="right" vertical="top"/>
    </xf>
    <xf numFmtId="0" fontId="51" fillId="0" borderId="26" xfId="1" applyFont="1" applyFill="1" applyBorder="1" applyAlignment="1">
      <alignment horizontal="right" vertical="top"/>
    </xf>
    <xf numFmtId="0" fontId="56" fillId="0" borderId="5" xfId="1" applyFont="1" applyFill="1" applyBorder="1" applyAlignment="1">
      <alignment vertical="top" wrapText="1"/>
    </xf>
    <xf numFmtId="0" fontId="56" fillId="0" borderId="0" xfId="1" applyFont="1" applyFill="1" applyBorder="1" applyAlignment="1">
      <alignment vertical="top" wrapText="1"/>
    </xf>
    <xf numFmtId="0" fontId="56" fillId="0" borderId="2" xfId="1" applyFont="1" applyFill="1" applyBorder="1" applyAlignment="1">
      <alignment vertical="top" wrapText="1"/>
    </xf>
    <xf numFmtId="0" fontId="56" fillId="0" borderId="9" xfId="1" applyFont="1" applyFill="1" applyBorder="1" applyAlignment="1">
      <alignment vertical="top" wrapText="1"/>
    </xf>
    <xf numFmtId="0" fontId="56" fillId="0" borderId="1" xfId="1" applyFont="1" applyFill="1" applyBorder="1" applyAlignment="1">
      <alignment vertical="top" wrapText="1"/>
    </xf>
    <xf numFmtId="0" fontId="56" fillId="0" borderId="3" xfId="1" applyFont="1" applyFill="1" applyBorder="1" applyAlignment="1">
      <alignment vertical="top" wrapText="1"/>
    </xf>
    <xf numFmtId="0" fontId="24" fillId="0" borderId="16"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18"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19"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39" fillId="0" borderId="16" xfId="1" applyFont="1" applyFill="1" applyBorder="1" applyAlignment="1">
      <alignment horizontal="center" vertical="center"/>
    </xf>
    <xf numFmtId="0" fontId="23" fillId="0" borderId="22"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23" xfId="1" applyFont="1" applyFill="1" applyBorder="1" applyAlignment="1">
      <alignment horizontal="center" vertical="center"/>
    </xf>
    <xf numFmtId="0" fontId="20" fillId="0" borderId="49" xfId="1" applyNumberFormat="1" applyFont="1" applyFill="1" applyBorder="1" applyAlignment="1">
      <alignment horizontal="center" vertical="center"/>
    </xf>
    <xf numFmtId="0" fontId="20" fillId="0" borderId="43" xfId="1" applyNumberFormat="1" applyFont="1" applyFill="1" applyBorder="1" applyAlignment="1">
      <alignment horizontal="center" vertical="center"/>
    </xf>
    <xf numFmtId="0" fontId="20" fillId="0" borderId="44" xfId="1" applyNumberFormat="1" applyFont="1" applyFill="1" applyBorder="1" applyAlignment="1">
      <alignment horizontal="center" vertical="center"/>
    </xf>
    <xf numFmtId="0" fontId="20" fillId="0" borderId="50" xfId="1" applyNumberFormat="1" applyFont="1" applyFill="1" applyBorder="1" applyAlignment="1">
      <alignment horizontal="center" vertical="center"/>
    </xf>
    <xf numFmtId="0" fontId="20" fillId="0" borderId="45" xfId="1" applyNumberFormat="1" applyFont="1" applyFill="1" applyBorder="1" applyAlignment="1">
      <alignment horizontal="center" vertical="center"/>
    </xf>
    <xf numFmtId="0" fontId="20" fillId="0" borderId="46" xfId="1" applyNumberFormat="1" applyFont="1" applyFill="1" applyBorder="1" applyAlignment="1">
      <alignment horizontal="center" vertical="center"/>
    </xf>
    <xf numFmtId="0" fontId="20" fillId="0" borderId="54" xfId="1" applyNumberFormat="1" applyFont="1" applyFill="1" applyBorder="1" applyAlignment="1">
      <alignment horizontal="center" vertical="center"/>
    </xf>
    <xf numFmtId="0" fontId="20" fillId="0" borderId="47" xfId="1" applyNumberFormat="1" applyFont="1" applyFill="1" applyBorder="1" applyAlignment="1">
      <alignment horizontal="center" vertical="center"/>
    </xf>
    <xf numFmtId="0" fontId="20" fillId="0" borderId="48" xfId="1" applyNumberFormat="1" applyFont="1" applyFill="1" applyBorder="1" applyAlignment="1">
      <alignment horizontal="center" vertical="center"/>
    </xf>
    <xf numFmtId="0" fontId="50" fillId="0" borderId="21" xfId="1" applyFont="1" applyFill="1" applyBorder="1" applyAlignment="1">
      <alignment horizontal="center" vertical="center"/>
    </xf>
    <xf numFmtId="0" fontId="50" fillId="0" borderId="7" xfId="1" applyFont="1" applyFill="1" applyBorder="1" applyAlignment="1">
      <alignment horizontal="center" vertical="center"/>
    </xf>
    <xf numFmtId="0" fontId="50" fillId="0" borderId="27" xfId="1" applyFont="1" applyFill="1" applyBorder="1" applyAlignment="1">
      <alignment horizontal="center" vertical="center"/>
    </xf>
    <xf numFmtId="0" fontId="29" fillId="0" borderId="16"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18"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21"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27" xfId="1" applyFont="1" applyFill="1" applyBorder="1" applyAlignment="1">
      <alignment horizontal="center" vertical="center"/>
    </xf>
    <xf numFmtId="0" fontId="39" fillId="0" borderId="21" xfId="1" applyFont="1" applyFill="1" applyBorder="1" applyAlignment="1">
      <alignment horizontal="center" vertical="center"/>
    </xf>
    <xf numFmtId="0" fontId="68" fillId="0" borderId="16" xfId="1" applyFont="1" applyFill="1" applyBorder="1" applyAlignment="1">
      <alignment horizontal="center" vertical="center" wrapText="1"/>
    </xf>
    <xf numFmtId="0" fontId="68" fillId="0" borderId="13" xfId="1" applyFont="1" applyFill="1" applyBorder="1" applyAlignment="1">
      <alignment horizontal="center" vertical="center" wrapText="1"/>
    </xf>
    <xf numFmtId="0" fontId="68" fillId="0" borderId="17" xfId="1" applyFont="1" applyFill="1" applyBorder="1" applyAlignment="1">
      <alignment horizontal="center" vertical="center" wrapText="1"/>
    </xf>
    <xf numFmtId="0" fontId="68" fillId="0" borderId="18" xfId="1" applyFont="1" applyFill="1" applyBorder="1" applyAlignment="1">
      <alignment horizontal="center" vertical="center" wrapText="1"/>
    </xf>
    <xf numFmtId="0" fontId="68" fillId="0" borderId="0" xfId="1" applyFont="1" applyFill="1" applyBorder="1" applyAlignment="1">
      <alignment horizontal="center" vertical="center" wrapText="1"/>
    </xf>
    <xf numFmtId="0" fontId="68" fillId="0" borderId="2" xfId="1" applyFont="1" applyFill="1" applyBorder="1" applyAlignment="1">
      <alignment horizontal="center" vertical="center" wrapText="1"/>
    </xf>
    <xf numFmtId="0" fontId="68" fillId="0" borderId="19" xfId="1" applyFont="1" applyFill="1" applyBorder="1" applyAlignment="1">
      <alignment horizontal="center" vertical="center" wrapText="1"/>
    </xf>
    <xf numFmtId="0" fontId="68" fillId="0" borderId="1" xfId="1" applyFont="1" applyFill="1" applyBorder="1" applyAlignment="1">
      <alignment horizontal="center" vertical="center" wrapText="1"/>
    </xf>
    <xf numFmtId="0" fontId="68" fillId="0" borderId="3" xfId="1" applyFont="1" applyFill="1" applyBorder="1" applyAlignment="1">
      <alignment horizontal="center" vertical="center" wrapText="1"/>
    </xf>
    <xf numFmtId="0" fontId="43" fillId="0" borderId="16" xfId="1" applyNumberFormat="1" applyFont="1" applyFill="1" applyBorder="1" applyAlignment="1">
      <alignment horizontal="right" vertical="center"/>
    </xf>
    <xf numFmtId="0" fontId="43" fillId="0" borderId="13" xfId="1" applyNumberFormat="1" applyFont="1" applyFill="1" applyBorder="1" applyAlignment="1">
      <alignment horizontal="right" vertical="center"/>
    </xf>
    <xf numFmtId="0" fontId="43" fillId="0" borderId="18" xfId="1" applyNumberFormat="1" applyFont="1" applyFill="1" applyBorder="1" applyAlignment="1">
      <alignment horizontal="right" vertical="center"/>
    </xf>
    <xf numFmtId="0" fontId="43" fillId="0" borderId="0" xfId="1" applyNumberFormat="1" applyFont="1" applyFill="1" applyBorder="1" applyAlignment="1">
      <alignment horizontal="right" vertical="center"/>
    </xf>
    <xf numFmtId="0" fontId="43" fillId="0" borderId="19" xfId="1" applyNumberFormat="1" applyFont="1" applyFill="1" applyBorder="1" applyAlignment="1">
      <alignment horizontal="right" vertical="center"/>
    </xf>
    <xf numFmtId="0" fontId="43" fillId="0" borderId="1" xfId="1" applyNumberFormat="1" applyFont="1" applyFill="1" applyBorder="1" applyAlignment="1">
      <alignment horizontal="right" vertical="center"/>
    </xf>
    <xf numFmtId="0" fontId="24" fillId="0" borderId="16"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9"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1" xfId="1" applyFont="1" applyFill="1" applyBorder="1" applyAlignment="1">
      <alignment horizontal="center" vertical="center"/>
    </xf>
    <xf numFmtId="0" fontId="51" fillId="0" borderId="16" xfId="1" applyFont="1" applyFill="1" applyBorder="1" applyAlignment="1">
      <alignment horizontal="center" vertical="center" shrinkToFit="1"/>
    </xf>
    <xf numFmtId="0" fontId="51" fillId="0" borderId="13" xfId="1" applyFont="1" applyFill="1" applyBorder="1" applyAlignment="1">
      <alignment horizontal="center" vertical="center" shrinkToFit="1"/>
    </xf>
    <xf numFmtId="0" fontId="51" fillId="0" borderId="17" xfId="1" applyFont="1" applyFill="1" applyBorder="1" applyAlignment="1">
      <alignment horizontal="center" vertical="center" shrinkToFit="1"/>
    </xf>
    <xf numFmtId="0" fontId="51" fillId="0" borderId="19" xfId="1" applyFont="1" applyFill="1" applyBorder="1" applyAlignment="1">
      <alignment horizontal="center" vertical="center" shrinkToFit="1"/>
    </xf>
    <xf numFmtId="0" fontId="51" fillId="0" borderId="1" xfId="1" applyFont="1" applyFill="1" applyBorder="1" applyAlignment="1">
      <alignment horizontal="center" vertical="center" shrinkToFit="1"/>
    </xf>
    <xf numFmtId="0" fontId="51" fillId="0" borderId="3"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44" fillId="0" borderId="16" xfId="1" applyNumberFormat="1" applyFont="1" applyFill="1" applyBorder="1" applyAlignment="1">
      <alignment horizontal="center" vertical="center" wrapText="1"/>
    </xf>
    <xf numFmtId="0" fontId="44" fillId="0" borderId="13" xfId="1" applyNumberFormat="1" applyFont="1" applyFill="1" applyBorder="1" applyAlignment="1">
      <alignment horizontal="center" vertical="center" wrapText="1"/>
    </xf>
    <xf numFmtId="0" fontId="44" fillId="0" borderId="10" xfId="1" applyNumberFormat="1" applyFont="1" applyFill="1" applyBorder="1" applyAlignment="1">
      <alignment horizontal="center" vertical="center" wrapText="1"/>
    </xf>
    <xf numFmtId="0" fontId="44" fillId="0" borderId="18" xfId="1" applyNumberFormat="1" applyFont="1" applyFill="1" applyBorder="1" applyAlignment="1">
      <alignment horizontal="center" vertical="center" wrapText="1"/>
    </xf>
    <xf numFmtId="0" fontId="44" fillId="0" borderId="0" xfId="1" applyNumberFormat="1" applyFont="1" applyFill="1" applyBorder="1" applyAlignment="1">
      <alignment horizontal="center" vertical="center" wrapText="1"/>
    </xf>
    <xf numFmtId="0" fontId="44" fillId="0" borderId="8" xfId="1" applyNumberFormat="1" applyFont="1" applyFill="1" applyBorder="1" applyAlignment="1">
      <alignment horizontal="center" vertical="center" wrapText="1"/>
    </xf>
    <xf numFmtId="0" fontId="44" fillId="0" borderId="19" xfId="1" applyNumberFormat="1" applyFont="1" applyFill="1" applyBorder="1" applyAlignment="1">
      <alignment horizontal="center" vertical="center" wrapText="1"/>
    </xf>
    <xf numFmtId="0" fontId="44" fillId="0" borderId="1" xfId="1" applyNumberFormat="1" applyFont="1" applyFill="1" applyBorder="1" applyAlignment="1">
      <alignment horizontal="center" vertical="center" wrapText="1"/>
    </xf>
    <xf numFmtId="0" fontId="44" fillId="0" borderId="11" xfId="1" applyNumberFormat="1" applyFont="1" applyFill="1" applyBorder="1" applyAlignment="1">
      <alignment horizontal="center" vertical="center" wrapText="1"/>
    </xf>
    <xf numFmtId="0" fontId="39" fillId="0" borderId="16"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39" fillId="0" borderId="17" xfId="1" applyFont="1" applyFill="1" applyBorder="1" applyAlignment="1">
      <alignment horizontal="center" vertical="center" wrapText="1"/>
    </xf>
    <xf numFmtId="0" fontId="39" fillId="0" borderId="18" xfId="1"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39" fillId="0" borderId="19" xfId="1" applyFont="1" applyFill="1" applyBorder="1" applyAlignment="1">
      <alignment horizontal="center" vertical="center" wrapText="1"/>
    </xf>
    <xf numFmtId="0" fontId="39" fillId="0" borderId="1" xfId="1" applyFont="1" applyFill="1" applyBorder="1" applyAlignment="1">
      <alignment horizontal="center" vertical="center" wrapText="1"/>
    </xf>
    <xf numFmtId="0" fontId="39" fillId="0" borderId="3" xfId="1" applyFont="1" applyFill="1" applyBorder="1" applyAlignment="1">
      <alignment horizontal="center" vertical="center" wrapText="1"/>
    </xf>
    <xf numFmtId="0" fontId="66" fillId="0" borderId="16" xfId="1" applyNumberFormat="1" applyFont="1" applyFill="1" applyBorder="1" applyAlignment="1">
      <alignment horizontal="center" vertical="center" wrapText="1"/>
    </xf>
    <xf numFmtId="0" fontId="66" fillId="0" borderId="13" xfId="1" applyNumberFormat="1" applyFont="1" applyFill="1" applyBorder="1" applyAlignment="1">
      <alignment horizontal="center" vertical="center" wrapText="1"/>
    </xf>
    <xf numFmtId="0" fontId="66" fillId="0" borderId="17" xfId="1" applyNumberFormat="1" applyFont="1" applyFill="1" applyBorder="1" applyAlignment="1">
      <alignment horizontal="center" vertical="center" wrapText="1"/>
    </xf>
    <xf numFmtId="0" fontId="66" fillId="0" borderId="18" xfId="1" applyNumberFormat="1" applyFont="1" applyFill="1" applyBorder="1" applyAlignment="1">
      <alignment horizontal="center" vertical="center" wrapText="1"/>
    </xf>
    <xf numFmtId="0" fontId="66" fillId="0" borderId="0" xfId="1" applyNumberFormat="1" applyFont="1" applyFill="1" applyBorder="1" applyAlignment="1">
      <alignment horizontal="center" vertical="center" wrapText="1"/>
    </xf>
    <xf numFmtId="0" fontId="66" fillId="0" borderId="2" xfId="1" applyNumberFormat="1" applyFont="1" applyFill="1" applyBorder="1" applyAlignment="1">
      <alignment horizontal="center" vertical="center" wrapText="1"/>
    </xf>
    <xf numFmtId="0" fontId="66" fillId="0" borderId="19" xfId="1" applyNumberFormat="1" applyFont="1" applyFill="1" applyBorder="1" applyAlignment="1">
      <alignment horizontal="center" vertical="center" wrapText="1"/>
    </xf>
    <xf numFmtId="0" fontId="66" fillId="0" borderId="1" xfId="1" applyNumberFormat="1" applyFont="1" applyFill="1" applyBorder="1" applyAlignment="1">
      <alignment horizontal="center" vertical="center" wrapText="1"/>
    </xf>
    <xf numFmtId="0" fontId="66" fillId="0" borderId="3" xfId="1" applyNumberFormat="1" applyFont="1" applyFill="1" applyBorder="1" applyAlignment="1">
      <alignment horizontal="center" vertical="center" wrapText="1"/>
    </xf>
    <xf numFmtId="0" fontId="48" fillId="0" borderId="10" xfId="1" applyNumberFormat="1" applyFont="1" applyFill="1" applyBorder="1" applyAlignment="1">
      <alignment horizontal="center" vertical="center" wrapText="1"/>
    </xf>
    <xf numFmtId="0" fontId="48" fillId="0" borderId="8" xfId="1" applyNumberFormat="1" applyFont="1" applyFill="1" applyBorder="1" applyAlignment="1">
      <alignment horizontal="center" vertical="center" wrapText="1"/>
    </xf>
    <xf numFmtId="0" fontId="48" fillId="0" borderId="11" xfId="1" applyNumberFormat="1" applyFont="1" applyFill="1" applyBorder="1" applyAlignment="1">
      <alignment horizontal="center" vertical="center" wrapText="1"/>
    </xf>
    <xf numFmtId="0" fontId="58" fillId="0" borderId="17" xfId="1" applyFont="1" applyFill="1" applyBorder="1" applyAlignment="1">
      <alignment horizontal="center" vertical="top"/>
    </xf>
    <xf numFmtId="0" fontId="58" fillId="0" borderId="2" xfId="1" applyFont="1" applyFill="1" applyBorder="1" applyAlignment="1">
      <alignment horizontal="center" vertical="top"/>
    </xf>
    <xf numFmtId="0" fontId="58" fillId="0" borderId="3" xfId="1" applyFont="1" applyFill="1" applyBorder="1" applyAlignment="1">
      <alignment horizontal="center" vertical="top"/>
    </xf>
    <xf numFmtId="0" fontId="44" fillId="0" borderId="10" xfId="1" applyNumberFormat="1" applyFont="1" applyFill="1" applyBorder="1" applyAlignment="1">
      <alignment horizontal="center" vertical="center"/>
    </xf>
    <xf numFmtId="0" fontId="29" fillId="0" borderId="19" xfId="1" applyFont="1" applyFill="1" applyBorder="1" applyAlignment="1">
      <alignment horizontal="center" vertical="center"/>
    </xf>
    <xf numFmtId="0" fontId="29" fillId="0" borderId="3" xfId="1" applyFont="1" applyFill="1" applyBorder="1" applyAlignment="1">
      <alignment horizontal="center" vertical="center"/>
    </xf>
    <xf numFmtId="0" fontId="15" fillId="0" borderId="0"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59" fillId="0" borderId="16" xfId="1" applyFont="1" applyFill="1" applyBorder="1" applyAlignment="1">
      <alignment horizontal="center" vertical="center"/>
    </xf>
    <xf numFmtId="0" fontId="59" fillId="0" borderId="13" xfId="1" applyFont="1" applyFill="1" applyBorder="1" applyAlignment="1">
      <alignment horizontal="center" vertical="center"/>
    </xf>
    <xf numFmtId="0" fontId="59" fillId="0" borderId="17" xfId="1" applyFont="1" applyFill="1" applyBorder="1" applyAlignment="1">
      <alignment horizontal="center" vertical="center"/>
    </xf>
    <xf numFmtId="0" fontId="59" fillId="0" borderId="18" xfId="1" applyFont="1" applyFill="1" applyBorder="1" applyAlignment="1">
      <alignment horizontal="center" vertical="center"/>
    </xf>
    <xf numFmtId="0" fontId="59" fillId="0" borderId="0" xfId="1" applyFont="1" applyFill="1" applyBorder="1" applyAlignment="1">
      <alignment horizontal="center" vertical="center"/>
    </xf>
    <xf numFmtId="0" fontId="59" fillId="0" borderId="2" xfId="1" applyFont="1" applyFill="1" applyBorder="1" applyAlignment="1">
      <alignment horizontal="center" vertical="center"/>
    </xf>
    <xf numFmtId="0" fontId="59" fillId="0" borderId="19" xfId="1" applyFont="1" applyFill="1" applyBorder="1" applyAlignment="1">
      <alignment horizontal="center" vertical="center"/>
    </xf>
    <xf numFmtId="0" fontId="59" fillId="0" borderId="1" xfId="1" applyFont="1" applyFill="1" applyBorder="1" applyAlignment="1">
      <alignment horizontal="center" vertical="center"/>
    </xf>
    <xf numFmtId="0" fontId="59" fillId="0" borderId="3" xfId="1" applyFont="1" applyFill="1" applyBorder="1" applyAlignment="1">
      <alignment horizontal="center" vertical="center"/>
    </xf>
    <xf numFmtId="0" fontId="9" fillId="0" borderId="16" xfId="1" applyFont="1" applyFill="1" applyBorder="1" applyAlignment="1">
      <alignment horizontal="center" vertical="top"/>
    </xf>
    <xf numFmtId="0" fontId="9" fillId="0" borderId="13" xfId="1" applyFont="1" applyFill="1" applyBorder="1" applyAlignment="1">
      <alignment horizontal="center" vertical="top"/>
    </xf>
    <xf numFmtId="0" fontId="9" fillId="0" borderId="18" xfId="1" applyFont="1" applyFill="1" applyBorder="1" applyAlignment="1">
      <alignment horizontal="center" vertical="top"/>
    </xf>
    <xf numFmtId="0" fontId="9" fillId="0" borderId="0" xfId="1" applyFont="1" applyFill="1" applyBorder="1" applyAlignment="1">
      <alignment horizontal="center" vertical="top"/>
    </xf>
    <xf numFmtId="0" fontId="15" fillId="0" borderId="13"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34" fillId="0" borderId="16"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1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19" xfId="1" applyFont="1" applyFill="1" applyBorder="1" applyAlignment="1">
      <alignment horizontal="center" vertical="center"/>
    </xf>
    <xf numFmtId="0" fontId="34" fillId="0" borderId="1" xfId="1" applyFont="1" applyFill="1" applyBorder="1" applyAlignment="1">
      <alignment horizontal="center" vertical="center"/>
    </xf>
    <xf numFmtId="0" fontId="34" fillId="0" borderId="3" xfId="1" applyFont="1" applyFill="1" applyBorder="1" applyAlignment="1">
      <alignment horizontal="center" vertical="center"/>
    </xf>
    <xf numFmtId="0" fontId="61" fillId="0" borderId="5"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2"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44" fillId="0" borderId="49" xfId="1" applyNumberFormat="1" applyFont="1" applyFill="1" applyBorder="1" applyAlignment="1">
      <alignment horizontal="center" vertical="center" wrapText="1"/>
    </xf>
    <xf numFmtId="0" fontId="44" fillId="0" borderId="43" xfId="1" applyNumberFormat="1" applyFont="1" applyFill="1" applyBorder="1" applyAlignment="1">
      <alignment horizontal="center" vertical="center" wrapText="1"/>
    </xf>
    <xf numFmtId="0" fontId="44" fillId="0" borderId="44" xfId="1" applyNumberFormat="1" applyFont="1" applyFill="1" applyBorder="1" applyAlignment="1">
      <alignment horizontal="center" vertical="center" wrapText="1"/>
    </xf>
    <xf numFmtId="0" fontId="44" fillId="0" borderId="50" xfId="1" applyNumberFormat="1" applyFont="1" applyFill="1" applyBorder="1" applyAlignment="1">
      <alignment horizontal="center" vertical="center" wrapText="1"/>
    </xf>
    <xf numFmtId="0" fontId="44" fillId="0" borderId="45" xfId="1" applyNumberFormat="1" applyFont="1" applyFill="1" applyBorder="1" applyAlignment="1">
      <alignment horizontal="center" vertical="center" wrapText="1"/>
    </xf>
    <xf numFmtId="0" fontId="44" fillId="0" borderId="46" xfId="1" applyNumberFormat="1" applyFont="1" applyFill="1" applyBorder="1" applyAlignment="1">
      <alignment horizontal="center" vertical="center" wrapText="1"/>
    </xf>
    <xf numFmtId="0" fontId="44" fillId="0" borderId="51" xfId="1" applyNumberFormat="1" applyFont="1" applyFill="1" applyBorder="1" applyAlignment="1">
      <alignment horizontal="center" vertical="center" wrapText="1"/>
    </xf>
    <xf numFmtId="0" fontId="44" fillId="0" borderId="52" xfId="1" applyNumberFormat="1" applyFont="1" applyFill="1" applyBorder="1" applyAlignment="1">
      <alignment horizontal="center" vertical="center" wrapText="1"/>
    </xf>
    <xf numFmtId="0" fontId="44" fillId="0" borderId="53" xfId="1" applyNumberFormat="1" applyFont="1" applyFill="1" applyBorder="1" applyAlignment="1">
      <alignment horizontal="center" vertical="center" wrapText="1"/>
    </xf>
    <xf numFmtId="0" fontId="51" fillId="0" borderId="11" xfId="1" applyFont="1" applyFill="1" applyBorder="1" applyAlignment="1">
      <alignment horizontal="right" vertical="top"/>
    </xf>
    <xf numFmtId="0" fontId="56" fillId="0" borderId="5" xfId="1" applyFont="1" applyFill="1" applyBorder="1" applyAlignment="1">
      <alignment horizontal="left" vertical="center" wrapText="1"/>
    </xf>
    <xf numFmtId="0" fontId="56" fillId="0" borderId="0" xfId="1" applyFont="1" applyFill="1" applyBorder="1" applyAlignment="1">
      <alignment horizontal="left" vertical="center" wrapText="1"/>
    </xf>
    <xf numFmtId="0" fontId="56" fillId="0" borderId="2" xfId="1" applyFont="1" applyFill="1" applyBorder="1" applyAlignment="1">
      <alignment horizontal="left" vertical="center" wrapText="1"/>
    </xf>
    <xf numFmtId="0" fontId="34" fillId="0" borderId="16" xfId="1" applyFont="1" applyFill="1" applyBorder="1" applyAlignment="1">
      <alignment horizontal="left" vertical="center"/>
    </xf>
    <xf numFmtId="0" fontId="34" fillId="0" borderId="13" xfId="1" applyFont="1" applyFill="1" applyBorder="1" applyAlignment="1">
      <alignment horizontal="left" vertical="center"/>
    </xf>
    <xf numFmtId="0" fontId="34" fillId="0" borderId="17" xfId="1" applyFont="1" applyFill="1" applyBorder="1" applyAlignment="1">
      <alignment horizontal="left" vertical="center"/>
    </xf>
    <xf numFmtId="0" fontId="65" fillId="0" borderId="16" xfId="1" applyFont="1" applyFill="1" applyBorder="1" applyAlignment="1">
      <alignment horizontal="center" vertical="center" wrapText="1"/>
    </xf>
    <xf numFmtId="0" fontId="65" fillId="0" borderId="13" xfId="1" applyFont="1" applyFill="1" applyBorder="1" applyAlignment="1">
      <alignment horizontal="center" vertical="center" wrapText="1"/>
    </xf>
    <xf numFmtId="0" fontId="65" fillId="0" borderId="17" xfId="1" applyFont="1" applyFill="1" applyBorder="1" applyAlignment="1">
      <alignment horizontal="center" vertical="center" wrapText="1"/>
    </xf>
    <xf numFmtId="0" fontId="65" fillId="0" borderId="18" xfId="1" applyFont="1" applyFill="1" applyBorder="1" applyAlignment="1">
      <alignment horizontal="center" vertical="center" wrapText="1"/>
    </xf>
    <xf numFmtId="0" fontId="65" fillId="0" borderId="0" xfId="1" applyFont="1" applyFill="1" applyBorder="1" applyAlignment="1">
      <alignment horizontal="center" vertical="center" wrapText="1"/>
    </xf>
    <xf numFmtId="0" fontId="65" fillId="0" borderId="2" xfId="1" applyFont="1" applyFill="1" applyBorder="1" applyAlignment="1">
      <alignment horizontal="center" vertical="center" wrapText="1"/>
    </xf>
    <xf numFmtId="0" fontId="65" fillId="0" borderId="19" xfId="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5" fillId="0" borderId="3" xfId="1" applyFont="1" applyFill="1" applyBorder="1" applyAlignment="1">
      <alignment horizontal="center" vertical="center" wrapText="1"/>
    </xf>
    <xf numFmtId="0" fontId="71" fillId="0" borderId="13" xfId="1" applyNumberFormat="1" applyFont="1" applyFill="1" applyBorder="1" applyAlignment="1">
      <alignment horizontal="left" vertical="center" wrapText="1"/>
    </xf>
    <xf numFmtId="0" fontId="71" fillId="0" borderId="10" xfId="1" applyNumberFormat="1" applyFont="1" applyFill="1" applyBorder="1" applyAlignment="1">
      <alignment horizontal="left" vertical="center" wrapText="1"/>
    </xf>
    <xf numFmtId="0" fontId="71" fillId="0" borderId="0" xfId="1" applyNumberFormat="1" applyFont="1" applyFill="1" applyBorder="1" applyAlignment="1">
      <alignment horizontal="left" vertical="center" wrapText="1"/>
    </xf>
    <xf numFmtId="0" fontId="71" fillId="0" borderId="8" xfId="1" applyNumberFormat="1" applyFont="1" applyFill="1" applyBorder="1" applyAlignment="1">
      <alignment horizontal="left" vertical="center" wrapText="1"/>
    </xf>
    <xf numFmtId="0" fontId="71" fillId="0" borderId="1" xfId="1" applyNumberFormat="1" applyFont="1" applyFill="1" applyBorder="1" applyAlignment="1">
      <alignment horizontal="left" vertical="center" wrapText="1"/>
    </xf>
    <xf numFmtId="0" fontId="71" fillId="0" borderId="11" xfId="1" applyNumberFormat="1" applyFont="1" applyFill="1" applyBorder="1" applyAlignment="1">
      <alignment horizontal="left" vertical="center" wrapText="1"/>
    </xf>
    <xf numFmtId="0" fontId="23" fillId="0" borderId="25" xfId="1" applyFont="1" applyFill="1" applyBorder="1" applyAlignment="1">
      <alignment horizontal="left" vertical="top"/>
    </xf>
    <xf numFmtId="0" fontId="23" fillId="0" borderId="13" xfId="1" applyFont="1" applyFill="1" applyBorder="1" applyAlignment="1">
      <alignment horizontal="left" vertical="top"/>
    </xf>
    <xf numFmtId="0" fontId="23" fillId="0" borderId="17" xfId="1" applyFont="1" applyFill="1" applyBorder="1" applyAlignment="1">
      <alignment horizontal="left" vertical="top"/>
    </xf>
    <xf numFmtId="0" fontId="23" fillId="0" borderId="5" xfId="1" applyFont="1" applyFill="1" applyBorder="1" applyAlignment="1">
      <alignment horizontal="left" vertical="top"/>
    </xf>
    <xf numFmtId="0" fontId="23" fillId="0" borderId="0" xfId="1" applyFont="1" applyFill="1" applyBorder="1" applyAlignment="1">
      <alignment horizontal="left" vertical="top"/>
    </xf>
    <xf numFmtId="0" fontId="23" fillId="0" borderId="2" xfId="1" applyFont="1" applyFill="1" applyBorder="1" applyAlignment="1">
      <alignment horizontal="left" vertical="top"/>
    </xf>
    <xf numFmtId="0" fontId="56" fillId="0" borderId="5" xfId="1" applyFont="1" applyFill="1" applyBorder="1" applyAlignment="1">
      <alignment horizontal="center" vertical="center" wrapText="1"/>
    </xf>
    <xf numFmtId="0" fontId="56" fillId="0" borderId="0" xfId="1" applyFont="1" applyFill="1" applyBorder="1" applyAlignment="1">
      <alignment horizontal="center" vertical="center" wrapText="1"/>
    </xf>
    <xf numFmtId="0" fontId="56" fillId="0" borderId="2" xfId="1" applyFont="1" applyFill="1" applyBorder="1" applyAlignment="1">
      <alignment horizontal="center" vertical="center" wrapText="1"/>
    </xf>
    <xf numFmtId="0" fontId="56" fillId="0" borderId="9" xfId="1" applyFont="1" applyFill="1" applyBorder="1" applyAlignment="1">
      <alignment horizontal="center" vertical="center" wrapText="1"/>
    </xf>
    <xf numFmtId="0" fontId="56" fillId="0" borderId="1" xfId="1" applyFont="1" applyFill="1" applyBorder="1" applyAlignment="1">
      <alignment horizontal="center" vertical="center" wrapText="1"/>
    </xf>
    <xf numFmtId="0" fontId="56" fillId="0" borderId="3" xfId="1" applyFont="1" applyFill="1" applyBorder="1" applyAlignment="1">
      <alignment horizontal="center" vertical="center" wrapText="1"/>
    </xf>
    <xf numFmtId="0" fontId="24" fillId="0" borderId="18" xfId="1" applyFont="1" applyFill="1" applyBorder="1" applyAlignment="1">
      <alignment horizontal="left" vertical="top"/>
    </xf>
    <xf numFmtId="0" fontId="24" fillId="0" borderId="0" xfId="1" applyFont="1" applyFill="1" applyBorder="1" applyAlignment="1">
      <alignment horizontal="left" vertical="top"/>
    </xf>
    <xf numFmtId="0" fontId="24" fillId="0" borderId="8" xfId="1" applyFont="1" applyFill="1" applyBorder="1" applyAlignment="1">
      <alignment horizontal="left" vertical="top"/>
    </xf>
    <xf numFmtId="0" fontId="41" fillId="0" borderId="13" xfId="1" applyFont="1" applyFill="1" applyBorder="1" applyAlignment="1">
      <alignment horizontal="center" vertical="center" wrapText="1"/>
    </xf>
    <xf numFmtId="0" fontId="41" fillId="0" borderId="17"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23" fillId="0" borderId="16" xfId="1" applyFont="1" applyFill="1" applyBorder="1" applyAlignment="1">
      <alignment horizontal="center" vertical="top"/>
    </xf>
    <xf numFmtId="0" fontId="23" fillId="0" borderId="13" xfId="1" applyFont="1" applyFill="1" applyBorder="1" applyAlignment="1">
      <alignment horizontal="center" vertical="top"/>
    </xf>
    <xf numFmtId="0" fontId="23" fillId="0" borderId="18" xfId="1" applyFont="1" applyFill="1" applyBorder="1" applyAlignment="1">
      <alignment horizontal="center" vertical="top"/>
    </xf>
    <xf numFmtId="0" fontId="23" fillId="0" borderId="0" xfId="1" applyFont="1" applyFill="1" applyBorder="1" applyAlignment="1">
      <alignment horizontal="center" vertical="top"/>
    </xf>
    <xf numFmtId="0" fontId="31" fillId="0" borderId="25" xfId="1" applyFont="1" applyFill="1" applyBorder="1" applyAlignment="1">
      <alignment horizontal="left" vertical="top" wrapText="1"/>
    </xf>
    <xf numFmtId="0" fontId="31" fillId="0" borderId="13" xfId="1" applyFont="1" applyFill="1" applyBorder="1" applyAlignment="1">
      <alignment horizontal="left" vertical="top" wrapText="1"/>
    </xf>
    <xf numFmtId="0" fontId="31" fillId="0" borderId="17" xfId="1" applyFont="1" applyFill="1" applyBorder="1" applyAlignment="1">
      <alignment horizontal="left" vertical="top" wrapText="1"/>
    </xf>
    <xf numFmtId="0" fontId="31" fillId="0" borderId="5" xfId="1" applyFont="1" applyFill="1" applyBorder="1" applyAlignment="1">
      <alignment horizontal="left" vertical="top" wrapText="1"/>
    </xf>
    <xf numFmtId="0" fontId="31" fillId="0" borderId="0" xfId="1" applyFont="1" applyFill="1" applyBorder="1" applyAlignment="1">
      <alignment horizontal="left" vertical="top" wrapText="1"/>
    </xf>
    <xf numFmtId="0" fontId="31" fillId="0" borderId="2" xfId="1" applyFont="1" applyFill="1" applyBorder="1" applyAlignment="1">
      <alignment horizontal="left" vertical="top" wrapText="1"/>
    </xf>
    <xf numFmtId="0" fontId="31" fillId="0" borderId="9" xfId="1" applyFont="1" applyFill="1" applyBorder="1" applyAlignment="1">
      <alignment horizontal="left" vertical="top" wrapText="1"/>
    </xf>
    <xf numFmtId="0" fontId="31" fillId="0" borderId="1" xfId="1" applyFont="1" applyFill="1" applyBorder="1" applyAlignment="1">
      <alignment horizontal="left" vertical="top" wrapText="1"/>
    </xf>
    <xf numFmtId="0" fontId="31" fillId="0" borderId="3" xfId="1" applyFont="1" applyFill="1" applyBorder="1" applyAlignment="1">
      <alignment horizontal="left" vertical="top" wrapText="1"/>
    </xf>
    <xf numFmtId="0" fontId="59" fillId="0" borderId="10" xfId="1" applyFont="1" applyFill="1" applyBorder="1" applyAlignment="1">
      <alignment horizontal="center" vertical="center"/>
    </xf>
    <xf numFmtId="0" fontId="59" fillId="0" borderId="8" xfId="1" applyFont="1" applyFill="1" applyBorder="1" applyAlignment="1">
      <alignment horizontal="center" vertical="center"/>
    </xf>
    <xf numFmtId="0" fontId="59" fillId="0" borderId="11" xfId="1" applyFont="1" applyFill="1" applyBorder="1" applyAlignment="1">
      <alignment horizontal="center" vertical="center"/>
    </xf>
    <xf numFmtId="0" fontId="24" fillId="0" borderId="0" xfId="1" applyFont="1" applyFill="1" applyBorder="1" applyAlignment="1">
      <alignment horizontal="left" vertical="center" wrapText="1"/>
    </xf>
    <xf numFmtId="0" fontId="24" fillId="0" borderId="1" xfId="1" applyFont="1" applyFill="1" applyBorder="1" applyAlignment="1">
      <alignment horizontal="left" vertical="center" wrapText="1"/>
    </xf>
    <xf numFmtId="0" fontId="23" fillId="0" borderId="13" xfId="1" applyFont="1" applyFill="1" applyBorder="1" applyAlignment="1">
      <alignment horizontal="left" vertical="center"/>
    </xf>
    <xf numFmtId="0" fontId="23" fillId="0" borderId="1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8" xfId="1" applyFont="1" applyFill="1" applyBorder="1" applyAlignment="1">
      <alignment horizontal="left" vertical="center"/>
    </xf>
    <xf numFmtId="0" fontId="15" fillId="0" borderId="18" xfId="1" applyNumberFormat="1" applyFont="1" applyFill="1" applyBorder="1" applyAlignment="1">
      <alignment horizontal="center" vertical="center" wrapText="1"/>
    </xf>
    <xf numFmtId="0" fontId="23" fillId="0" borderId="16" xfId="1" applyFont="1" applyFill="1" applyBorder="1" applyAlignment="1">
      <alignment horizontal="right" vertical="top"/>
    </xf>
    <xf numFmtId="0" fontId="23" fillId="0" borderId="13" xfId="1" applyFont="1" applyFill="1" applyBorder="1" applyAlignment="1">
      <alignment horizontal="right" vertical="top"/>
    </xf>
    <xf numFmtId="0" fontId="23" fillId="0" borderId="18" xfId="1" applyFont="1" applyFill="1" applyBorder="1" applyAlignment="1">
      <alignment horizontal="right" vertical="top"/>
    </xf>
    <xf numFmtId="0" fontId="23" fillId="0" borderId="0" xfId="1" applyFont="1" applyFill="1" applyBorder="1" applyAlignment="1">
      <alignment horizontal="right" vertical="top"/>
    </xf>
    <xf numFmtId="0" fontId="17" fillId="0" borderId="25"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11" xfId="1" applyFont="1" applyFill="1" applyBorder="1" applyAlignment="1">
      <alignment horizontal="center" vertical="center"/>
    </xf>
    <xf numFmtId="0" fontId="49" fillId="0" borderId="25" xfId="1" applyFont="1" applyFill="1" applyBorder="1" applyAlignment="1">
      <alignment horizontal="center" vertical="center"/>
    </xf>
    <xf numFmtId="0" fontId="49" fillId="0" borderId="13" xfId="1" applyFont="1" applyFill="1" applyBorder="1" applyAlignment="1">
      <alignment horizontal="center" vertical="center"/>
    </xf>
    <xf numFmtId="0" fontId="49" fillId="0" borderId="17"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12"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27" xfId="1" applyFont="1" applyFill="1" applyBorder="1" applyAlignment="1">
      <alignment horizontal="center" vertical="center"/>
    </xf>
    <xf numFmtId="0" fontId="23" fillId="0" borderId="6" xfId="1" applyFont="1" applyFill="1" applyBorder="1" applyAlignment="1">
      <alignment horizontal="left" vertical="top"/>
    </xf>
    <xf numFmtId="0" fontId="23" fillId="0" borderId="4" xfId="1" applyFont="1" applyFill="1" applyBorder="1" applyAlignment="1">
      <alignment horizontal="left" vertical="top"/>
    </xf>
    <xf numFmtId="0" fontId="48" fillId="0" borderId="16" xfId="1" applyNumberFormat="1" applyFont="1" applyFill="1" applyBorder="1" applyAlignment="1">
      <alignment horizontal="right" vertical="center"/>
    </xf>
    <xf numFmtId="0" fontId="48" fillId="0" borderId="13" xfId="1" applyNumberFormat="1" applyFont="1" applyFill="1" applyBorder="1" applyAlignment="1">
      <alignment horizontal="right" vertical="center"/>
    </xf>
    <xf numFmtId="0" fontId="48" fillId="0" borderId="18" xfId="1" applyNumberFormat="1" applyFont="1" applyFill="1" applyBorder="1" applyAlignment="1">
      <alignment horizontal="right" vertical="center"/>
    </xf>
    <xf numFmtId="0" fontId="48" fillId="0" borderId="0" xfId="1" applyNumberFormat="1" applyFont="1" applyFill="1" applyBorder="1" applyAlignment="1">
      <alignment horizontal="right" vertical="center"/>
    </xf>
    <xf numFmtId="0" fontId="48" fillId="0" borderId="19" xfId="1" applyNumberFormat="1" applyFont="1" applyFill="1" applyBorder="1" applyAlignment="1">
      <alignment horizontal="right" vertical="center"/>
    </xf>
    <xf numFmtId="0" fontId="48" fillId="0" borderId="1" xfId="1" applyNumberFormat="1" applyFont="1" applyFill="1" applyBorder="1" applyAlignment="1">
      <alignment horizontal="right" vertical="center"/>
    </xf>
    <xf numFmtId="0" fontId="18" fillId="0" borderId="17" xfId="1" applyFont="1" applyFill="1" applyBorder="1" applyAlignment="1">
      <alignment horizontal="center" vertical="top"/>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46" fillId="0" borderId="16" xfId="2" applyNumberFormat="1" applyFont="1" applyBorder="1" applyAlignment="1">
      <alignment horizontal="right" vertical="center"/>
    </xf>
    <xf numFmtId="0" fontId="46" fillId="0" borderId="13" xfId="2" applyNumberFormat="1" applyFont="1" applyBorder="1" applyAlignment="1">
      <alignment horizontal="right" vertical="center"/>
    </xf>
    <xf numFmtId="0" fontId="46" fillId="0" borderId="18" xfId="2" applyNumberFormat="1" applyFont="1" applyBorder="1" applyAlignment="1">
      <alignment horizontal="right" vertical="center"/>
    </xf>
    <xf numFmtId="0" fontId="46" fillId="0" borderId="0" xfId="2" applyNumberFormat="1" applyFont="1" applyBorder="1" applyAlignment="1">
      <alignment horizontal="right" vertical="center"/>
    </xf>
    <xf numFmtId="0" fontId="46" fillId="0" borderId="19" xfId="2" applyNumberFormat="1" applyFont="1" applyBorder="1" applyAlignment="1">
      <alignment horizontal="right" vertical="center"/>
    </xf>
    <xf numFmtId="0" fontId="46" fillId="0" borderId="1" xfId="2" applyNumberFormat="1" applyFont="1" applyBorder="1" applyAlignment="1">
      <alignment horizontal="right" vertical="center"/>
    </xf>
    <xf numFmtId="0" fontId="46" fillId="0" borderId="21" xfId="2" applyNumberFormat="1" applyFont="1" applyBorder="1" applyAlignment="1">
      <alignment horizontal="right" vertical="center"/>
    </xf>
    <xf numFmtId="0" fontId="46" fillId="0" borderId="7" xfId="2" applyNumberFormat="1" applyFont="1" applyBorder="1" applyAlignment="1">
      <alignment horizontal="right" vertical="center"/>
    </xf>
    <xf numFmtId="0" fontId="23" fillId="0" borderId="25" xfId="1" applyFont="1" applyFill="1" applyBorder="1" applyAlignment="1">
      <alignment vertical="top" wrapText="1"/>
    </xf>
    <xf numFmtId="0" fontId="23" fillId="0" borderId="13" xfId="1" applyFont="1" applyFill="1" applyBorder="1" applyAlignment="1">
      <alignment vertical="top" wrapText="1"/>
    </xf>
    <xf numFmtId="0" fontId="23" fillId="0" borderId="17" xfId="1" applyFont="1" applyFill="1" applyBorder="1" applyAlignment="1">
      <alignment vertical="top" wrapText="1"/>
    </xf>
    <xf numFmtId="0" fontId="23" fillId="0" borderId="5" xfId="1" applyFont="1" applyFill="1" applyBorder="1" applyAlignment="1">
      <alignment vertical="top" wrapText="1"/>
    </xf>
    <xf numFmtId="0" fontId="23" fillId="0" borderId="0" xfId="1" applyFont="1" applyFill="1" applyBorder="1" applyAlignment="1">
      <alignment vertical="top" wrapText="1"/>
    </xf>
    <xf numFmtId="0" fontId="23" fillId="0" borderId="2" xfId="1" applyFont="1" applyFill="1" applyBorder="1" applyAlignment="1">
      <alignment vertical="top" wrapText="1"/>
    </xf>
    <xf numFmtId="0" fontId="18" fillId="0" borderId="10" xfId="1" applyFont="1" applyFill="1" applyBorder="1" applyAlignment="1">
      <alignment horizontal="center" vertical="top"/>
    </xf>
    <xf numFmtId="0" fontId="18" fillId="0" borderId="8" xfId="1" applyFont="1" applyFill="1" applyBorder="1" applyAlignment="1">
      <alignment horizontal="center" vertical="top"/>
    </xf>
    <xf numFmtId="0" fontId="18" fillId="0" borderId="11" xfId="1" applyFont="1" applyFill="1" applyBorder="1" applyAlignment="1">
      <alignment horizontal="center" vertical="top"/>
    </xf>
    <xf numFmtId="0" fontId="51" fillId="0" borderId="10" xfId="1" applyFont="1" applyFill="1" applyBorder="1" applyAlignment="1">
      <alignment horizontal="center" vertical="top"/>
    </xf>
    <xf numFmtId="0" fontId="51" fillId="0" borderId="8" xfId="1" applyFont="1" applyFill="1" applyBorder="1" applyAlignment="1">
      <alignment horizontal="center" vertical="top"/>
    </xf>
    <xf numFmtId="0" fontId="51" fillId="0" borderId="11" xfId="1" applyFont="1" applyFill="1" applyBorder="1" applyAlignment="1">
      <alignment horizontal="center" vertical="top"/>
    </xf>
    <xf numFmtId="0" fontId="23" fillId="0" borderId="5" xfId="1" applyFont="1" applyFill="1" applyBorder="1" applyAlignment="1">
      <alignment horizontal="center" vertical="top"/>
    </xf>
    <xf numFmtId="0" fontId="23" fillId="0" borderId="2" xfId="1" applyFont="1" applyFill="1" applyBorder="1" applyAlignment="1">
      <alignment horizontal="center" vertical="top"/>
    </xf>
    <xf numFmtId="0" fontId="23" fillId="0" borderId="9" xfId="1" applyFont="1" applyFill="1" applyBorder="1" applyAlignment="1">
      <alignment horizontal="center" vertical="top"/>
    </xf>
    <xf numFmtId="0" fontId="23" fillId="0" borderId="1" xfId="1" applyFont="1" applyFill="1" applyBorder="1" applyAlignment="1">
      <alignment horizontal="center" vertical="top"/>
    </xf>
    <xf numFmtId="0" fontId="23" fillId="0" borderId="3" xfId="1" applyFont="1" applyFill="1" applyBorder="1" applyAlignment="1">
      <alignment horizontal="center" vertical="top"/>
    </xf>
    <xf numFmtId="0" fontId="44" fillId="0" borderId="13" xfId="1" applyNumberFormat="1" applyFont="1" applyFill="1" applyBorder="1" applyAlignment="1">
      <alignment horizontal="right" vertical="center"/>
    </xf>
    <xf numFmtId="0" fontId="44" fillId="0" borderId="0" xfId="1" applyNumberFormat="1" applyFont="1" applyFill="1" applyBorder="1" applyAlignment="1">
      <alignment horizontal="right" vertical="center"/>
    </xf>
    <xf numFmtId="0" fontId="44" fillId="0" borderId="1" xfId="1" applyNumberFormat="1" applyFont="1" applyFill="1" applyBorder="1" applyAlignment="1">
      <alignment horizontal="right" vertical="center"/>
    </xf>
    <xf numFmtId="0" fontId="28" fillId="0" borderId="16" xfId="1" applyFont="1" applyFill="1" applyBorder="1" applyAlignment="1">
      <alignment horizontal="center" wrapText="1"/>
    </xf>
    <xf numFmtId="0" fontId="28" fillId="0" borderId="17" xfId="1" applyFont="1" applyFill="1" applyBorder="1" applyAlignment="1">
      <alignment horizontal="center" wrapText="1"/>
    </xf>
    <xf numFmtId="0" fontId="28" fillId="0" borderId="18" xfId="1" applyFont="1" applyFill="1" applyBorder="1" applyAlignment="1">
      <alignment horizontal="center" wrapText="1"/>
    </xf>
    <xf numFmtId="0" fontId="28" fillId="0" borderId="2" xfId="1" applyFont="1" applyFill="1" applyBorder="1" applyAlignment="1">
      <alignment horizontal="center" wrapText="1"/>
    </xf>
    <xf numFmtId="0" fontId="28" fillId="0" borderId="19" xfId="1" applyFont="1" applyFill="1" applyBorder="1" applyAlignment="1">
      <alignment horizontal="center" wrapText="1"/>
    </xf>
    <xf numFmtId="0" fontId="28" fillId="0" borderId="3" xfId="1" applyFont="1" applyFill="1" applyBorder="1" applyAlignment="1">
      <alignment horizontal="center" wrapText="1"/>
    </xf>
    <xf numFmtId="0" fontId="28" fillId="0" borderId="10" xfId="2" applyFont="1" applyBorder="1" applyAlignment="1">
      <alignment horizontal="right" vertical="top"/>
    </xf>
    <xf numFmtId="0" fontId="28" fillId="0" borderId="8" xfId="2" applyFont="1" applyBorder="1" applyAlignment="1">
      <alignment horizontal="right" vertical="top"/>
    </xf>
    <xf numFmtId="0" fontId="28" fillId="0" borderId="26" xfId="2" applyFont="1" applyBorder="1" applyAlignment="1">
      <alignment horizontal="right" vertical="top"/>
    </xf>
    <xf numFmtId="0" fontId="31" fillId="0" borderId="6" xfId="2" applyFont="1" applyBorder="1" applyAlignment="1">
      <alignment horizontal="distributed" vertical="center" justifyLastLine="1"/>
    </xf>
    <xf numFmtId="0" fontId="31" fillId="0" borderId="4" xfId="2" applyFont="1" applyBorder="1" applyAlignment="1">
      <alignment horizontal="distributed" vertical="center" justifyLastLine="1"/>
    </xf>
    <xf numFmtId="0" fontId="31" fillId="0" borderId="23" xfId="2" applyFont="1" applyBorder="1" applyAlignment="1">
      <alignment horizontal="distributed" vertical="center" justifyLastLine="1"/>
    </xf>
    <xf numFmtId="0" fontId="31" fillId="0" borderId="5" xfId="2" applyFont="1" applyBorder="1" applyAlignment="1">
      <alignment horizontal="distributed" vertical="center" justifyLastLine="1"/>
    </xf>
    <xf numFmtId="0" fontId="31" fillId="0" borderId="0" xfId="2" applyFont="1" applyBorder="1" applyAlignment="1">
      <alignment horizontal="distributed" vertical="center" justifyLastLine="1"/>
    </xf>
    <xf numFmtId="0" fontId="31" fillId="0" borderId="2" xfId="2" applyFont="1" applyBorder="1" applyAlignment="1">
      <alignment horizontal="distributed" vertical="center" justifyLastLine="1"/>
    </xf>
    <xf numFmtId="0" fontId="31" fillId="0" borderId="9" xfId="2" applyFont="1" applyBorder="1" applyAlignment="1">
      <alignment horizontal="distributed" vertical="center" justifyLastLine="1"/>
    </xf>
    <xf numFmtId="0" fontId="31" fillId="0" borderId="1" xfId="2" applyFont="1" applyBorder="1" applyAlignment="1">
      <alignment horizontal="distributed" vertical="center" justifyLastLine="1"/>
    </xf>
    <xf numFmtId="0" fontId="31" fillId="0" borderId="3" xfId="2" applyFont="1" applyBorder="1" applyAlignment="1">
      <alignment horizontal="distributed" vertical="center" justifyLastLine="1"/>
    </xf>
    <xf numFmtId="0" fontId="47" fillId="0" borderId="16" xfId="2" applyNumberFormat="1" applyFont="1" applyBorder="1" applyAlignment="1">
      <alignment horizontal="left" vertical="top" wrapText="1"/>
    </xf>
    <xf numFmtId="0" fontId="47" fillId="0" borderId="13" xfId="2" applyNumberFormat="1" applyFont="1" applyBorder="1" applyAlignment="1">
      <alignment horizontal="left" vertical="top" wrapText="1"/>
    </xf>
    <xf numFmtId="0" fontId="47" fillId="0" borderId="10" xfId="2" applyNumberFormat="1" applyFont="1" applyBorder="1" applyAlignment="1">
      <alignment horizontal="left" vertical="top" wrapText="1"/>
    </xf>
    <xf numFmtId="0" fontId="47" fillId="0" borderId="18" xfId="2" applyNumberFormat="1" applyFont="1" applyBorder="1" applyAlignment="1">
      <alignment horizontal="left" vertical="top" wrapText="1"/>
    </xf>
    <xf numFmtId="0" fontId="47" fillId="0" borderId="0" xfId="2" applyNumberFormat="1" applyFont="1" applyBorder="1" applyAlignment="1">
      <alignment horizontal="left" vertical="top" wrapText="1"/>
    </xf>
    <xf numFmtId="0" fontId="47" fillId="0" borderId="8" xfId="2" applyNumberFormat="1" applyFont="1" applyBorder="1" applyAlignment="1">
      <alignment horizontal="left" vertical="top" wrapText="1"/>
    </xf>
    <xf numFmtId="0" fontId="47" fillId="0" borderId="19" xfId="2" applyNumberFormat="1" applyFont="1" applyBorder="1" applyAlignment="1">
      <alignment horizontal="left" vertical="top" wrapText="1"/>
    </xf>
    <xf numFmtId="0" fontId="47" fillId="0" borderId="1" xfId="2" applyNumberFormat="1" applyFont="1" applyBorder="1" applyAlignment="1">
      <alignment horizontal="left" vertical="top" wrapText="1"/>
    </xf>
    <xf numFmtId="0" fontId="47" fillId="0" borderId="11" xfId="2" applyNumberFormat="1" applyFont="1" applyBorder="1" applyAlignment="1">
      <alignment horizontal="left" vertical="top" wrapText="1"/>
    </xf>
    <xf numFmtId="0" fontId="31" fillId="0" borderId="25" xfId="2" applyFont="1" applyBorder="1" applyAlignment="1">
      <alignment horizontal="center" vertical="center"/>
    </xf>
    <xf numFmtId="0" fontId="31" fillId="0" borderId="13" xfId="2" applyFont="1" applyBorder="1" applyAlignment="1">
      <alignment horizontal="center" vertical="center"/>
    </xf>
    <xf numFmtId="0" fontId="31" fillId="0" borderId="17" xfId="2" applyFont="1" applyBorder="1" applyAlignment="1">
      <alignment horizontal="center" vertical="center"/>
    </xf>
    <xf numFmtId="0" fontId="31" fillId="0" borderId="5" xfId="2" applyFont="1" applyBorder="1" applyAlignment="1">
      <alignment horizontal="center" vertical="center"/>
    </xf>
    <xf numFmtId="0" fontId="31" fillId="0" borderId="0" xfId="2" applyFont="1" applyBorder="1" applyAlignment="1">
      <alignment horizontal="center" vertical="center"/>
    </xf>
    <xf numFmtId="0" fontId="31" fillId="0" borderId="2" xfId="2" applyFont="1" applyBorder="1" applyAlignment="1">
      <alignment horizontal="center" vertical="center"/>
    </xf>
    <xf numFmtId="0" fontId="31" fillId="0" borderId="9"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0" fontId="47" fillId="0" borderId="16" xfId="2" applyNumberFormat="1" applyFont="1" applyBorder="1" applyAlignment="1">
      <alignment vertical="center"/>
    </xf>
    <xf numFmtId="0" fontId="47" fillId="0" borderId="13" xfId="2" applyNumberFormat="1" applyFont="1" applyBorder="1" applyAlignment="1">
      <alignment vertical="center"/>
    </xf>
    <xf numFmtId="0" fontId="47" fillId="0" borderId="10" xfId="2" applyNumberFormat="1" applyFont="1" applyBorder="1" applyAlignment="1">
      <alignment vertical="center"/>
    </xf>
    <xf numFmtId="0" fontId="47" fillId="0" borderId="18" xfId="2" applyNumberFormat="1" applyFont="1" applyBorder="1" applyAlignment="1">
      <alignment vertical="center"/>
    </xf>
    <xf numFmtId="0" fontId="47" fillId="0" borderId="0" xfId="2" applyNumberFormat="1" applyFont="1" applyBorder="1" applyAlignment="1">
      <alignment vertical="center"/>
    </xf>
    <xf numFmtId="0" fontId="47" fillId="0" borderId="8" xfId="2" applyNumberFormat="1" applyFont="1" applyBorder="1" applyAlignment="1">
      <alignment vertical="center"/>
    </xf>
    <xf numFmtId="0" fontId="47" fillId="0" borderId="19" xfId="2" applyNumberFormat="1" applyFont="1" applyBorder="1" applyAlignment="1">
      <alignment vertical="center"/>
    </xf>
    <xf numFmtId="0" fontId="47" fillId="0" borderId="1" xfId="2" applyNumberFormat="1" applyFont="1" applyBorder="1" applyAlignment="1">
      <alignment vertical="center"/>
    </xf>
    <xf numFmtId="0" fontId="47" fillId="0" borderId="11" xfId="2" applyNumberFormat="1" applyFont="1" applyBorder="1" applyAlignment="1">
      <alignment vertical="center"/>
    </xf>
    <xf numFmtId="0" fontId="19" fillId="0" borderId="17" xfId="2" applyFont="1" applyBorder="1" applyAlignment="1">
      <alignment horizontal="center" vertical="top"/>
    </xf>
    <xf numFmtId="0" fontId="19" fillId="0" borderId="2" xfId="2" applyFont="1" applyBorder="1" applyAlignment="1">
      <alignment horizontal="center" vertical="top"/>
    </xf>
    <xf numFmtId="0" fontId="19" fillId="0" borderId="3" xfId="2" applyFont="1" applyBorder="1" applyAlignment="1">
      <alignment horizontal="center" vertical="top"/>
    </xf>
    <xf numFmtId="0" fontId="46" fillId="0" borderId="16" xfId="2" applyNumberFormat="1" applyFont="1" applyBorder="1" applyAlignment="1">
      <alignment horizontal="center" vertical="center"/>
    </xf>
    <xf numFmtId="0" fontId="46" fillId="0" borderId="13" xfId="2" applyNumberFormat="1" applyFont="1" applyBorder="1" applyAlignment="1">
      <alignment horizontal="center" vertical="center"/>
    </xf>
    <xf numFmtId="0" fontId="46" fillId="0" borderId="17" xfId="2" applyNumberFormat="1" applyFont="1" applyBorder="1" applyAlignment="1">
      <alignment horizontal="center" vertical="center"/>
    </xf>
    <xf numFmtId="0" fontId="46" fillId="0" borderId="18" xfId="2" applyNumberFormat="1" applyFont="1" applyBorder="1" applyAlignment="1">
      <alignment horizontal="center" vertical="center"/>
    </xf>
    <xf numFmtId="0" fontId="46" fillId="0" borderId="0" xfId="2" applyNumberFormat="1" applyFont="1" applyBorder="1" applyAlignment="1">
      <alignment horizontal="center" vertical="center"/>
    </xf>
    <xf numFmtId="0" fontId="46" fillId="0" borderId="2" xfId="2" applyNumberFormat="1" applyFont="1" applyBorder="1" applyAlignment="1">
      <alignment horizontal="center" vertical="center"/>
    </xf>
    <xf numFmtId="0" fontId="46" fillId="0" borderId="19" xfId="2" applyNumberFormat="1" applyFont="1" applyBorder="1" applyAlignment="1">
      <alignment horizontal="center" vertical="center"/>
    </xf>
    <xf numFmtId="0" fontId="46" fillId="0" borderId="1" xfId="2" applyNumberFormat="1" applyFont="1" applyBorder="1" applyAlignment="1">
      <alignment horizontal="center" vertical="center"/>
    </xf>
    <xf numFmtId="0" fontId="46" fillId="0" borderId="3" xfId="2" applyNumberFormat="1" applyFont="1" applyBorder="1" applyAlignment="1">
      <alignment horizontal="center" vertical="center"/>
    </xf>
    <xf numFmtId="0" fontId="46" fillId="0" borderId="25" xfId="2" applyNumberFormat="1" applyFont="1" applyBorder="1" applyAlignment="1">
      <alignment horizontal="left" vertical="center"/>
    </xf>
    <xf numFmtId="0" fontId="46" fillId="0" borderId="13" xfId="2" applyNumberFormat="1" applyFont="1" applyBorder="1" applyAlignment="1">
      <alignment horizontal="left" vertical="center"/>
    </xf>
    <xf numFmtId="0" fontId="46" fillId="0" borderId="17" xfId="2" applyNumberFormat="1" applyFont="1" applyBorder="1" applyAlignment="1">
      <alignment horizontal="left" vertical="center"/>
    </xf>
    <xf numFmtId="0" fontId="46" fillId="0" borderId="5" xfId="2" applyNumberFormat="1" applyFont="1" applyBorder="1" applyAlignment="1">
      <alignment horizontal="left" vertical="center"/>
    </xf>
    <xf numFmtId="0" fontId="46" fillId="0" borderId="0" xfId="2" applyNumberFormat="1" applyFont="1" applyBorder="1" applyAlignment="1">
      <alignment horizontal="left" vertical="center"/>
    </xf>
    <xf numFmtId="0" fontId="46" fillId="0" borderId="2" xfId="2" applyNumberFormat="1" applyFont="1" applyBorder="1" applyAlignment="1">
      <alignment horizontal="left" vertical="center"/>
    </xf>
    <xf numFmtId="0" fontId="46" fillId="0" borderId="9" xfId="2" applyNumberFormat="1" applyFont="1" applyBorder="1" applyAlignment="1">
      <alignment horizontal="left" vertical="center"/>
    </xf>
    <xf numFmtId="0" fontId="46" fillId="0" borderId="1" xfId="2" applyNumberFormat="1" applyFont="1" applyBorder="1" applyAlignment="1">
      <alignment horizontal="left" vertical="center"/>
    </xf>
    <xf numFmtId="0" fontId="46" fillId="0" borderId="3" xfId="2" applyNumberFormat="1" applyFont="1" applyBorder="1" applyAlignment="1">
      <alignment horizontal="left" vertical="center"/>
    </xf>
    <xf numFmtId="0" fontId="46" fillId="0" borderId="16" xfId="2" applyNumberFormat="1" applyFont="1" applyBorder="1" applyAlignment="1">
      <alignment horizontal="left" vertical="center"/>
    </xf>
    <xf numFmtId="0" fontId="46" fillId="0" borderId="18" xfId="2" applyNumberFormat="1" applyFont="1" applyBorder="1" applyAlignment="1">
      <alignment horizontal="left" vertical="center"/>
    </xf>
    <xf numFmtId="0" fontId="46" fillId="0" borderId="19" xfId="2" applyNumberFormat="1" applyFont="1" applyBorder="1" applyAlignment="1">
      <alignment horizontal="left" vertical="center"/>
    </xf>
    <xf numFmtId="0" fontId="31" fillId="0" borderId="6" xfId="2" applyFont="1" applyBorder="1" applyAlignment="1">
      <alignment horizontal="center" vertical="center" wrapText="1"/>
    </xf>
    <xf numFmtId="0" fontId="31" fillId="0" borderId="4" xfId="2" applyFont="1" applyBorder="1" applyAlignment="1">
      <alignment horizontal="center" vertical="center" wrapText="1"/>
    </xf>
    <xf numFmtId="0" fontId="31" fillId="0" borderId="23"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9"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3" xfId="2" applyFont="1" applyBorder="1" applyAlignment="1">
      <alignment horizontal="center" vertical="center" wrapText="1"/>
    </xf>
    <xf numFmtId="0" fontId="37" fillId="0" borderId="0" xfId="2" applyFont="1" applyBorder="1" applyAlignment="1">
      <alignment horizontal="left" vertical="center"/>
    </xf>
    <xf numFmtId="0" fontId="37" fillId="0" borderId="7" xfId="2" applyFont="1" applyBorder="1" applyAlignment="1">
      <alignment horizontal="left" vertical="center"/>
    </xf>
    <xf numFmtId="0" fontId="31" fillId="0" borderId="22" xfId="2" applyFont="1" applyBorder="1" applyAlignment="1">
      <alignment horizontal="center" vertical="center"/>
    </xf>
    <xf numFmtId="0" fontId="31" fillId="0" borderId="4" xfId="2" applyFont="1" applyBorder="1" applyAlignment="1">
      <alignment horizontal="center" vertical="center"/>
    </xf>
    <xf numFmtId="0" fontId="31" fillId="0" borderId="23" xfId="2" applyFont="1" applyBorder="1" applyAlignment="1">
      <alignment horizontal="center" vertical="center"/>
    </xf>
    <xf numFmtId="0" fontId="31" fillId="0" borderId="18" xfId="2" applyFont="1" applyBorder="1" applyAlignment="1">
      <alignment horizontal="center" vertical="center"/>
    </xf>
    <xf numFmtId="0" fontId="31" fillId="0" borderId="19" xfId="2" applyFont="1" applyBorder="1" applyAlignment="1">
      <alignment horizontal="center" vertical="center"/>
    </xf>
    <xf numFmtId="0" fontId="28" fillId="0" borderId="17" xfId="2" applyFont="1" applyBorder="1" applyAlignment="1">
      <alignment horizontal="right" vertical="top"/>
    </xf>
    <xf numFmtId="0" fontId="28" fillId="0" borderId="2" xfId="2" applyFont="1" applyBorder="1" applyAlignment="1">
      <alignment horizontal="right" vertical="top"/>
    </xf>
    <xf numFmtId="0" fontId="28" fillId="0" borderId="3" xfId="2" applyFont="1" applyBorder="1" applyAlignment="1">
      <alignment horizontal="right" vertical="top"/>
    </xf>
    <xf numFmtId="0" fontId="47" fillId="0" borderId="16" xfId="2" applyNumberFormat="1" applyFont="1" applyBorder="1" applyAlignment="1">
      <alignment horizontal="right" vertical="center"/>
    </xf>
    <xf numFmtId="0" fontId="47" fillId="0" borderId="13" xfId="2" applyNumberFormat="1" applyFont="1" applyBorder="1" applyAlignment="1">
      <alignment horizontal="right" vertical="center"/>
    </xf>
    <xf numFmtId="0" fontId="47" fillId="0" borderId="10" xfId="2" applyNumberFormat="1" applyFont="1" applyBorder="1" applyAlignment="1">
      <alignment horizontal="right" vertical="center"/>
    </xf>
    <xf numFmtId="0" fontId="47" fillId="0" borderId="18" xfId="2" applyNumberFormat="1" applyFont="1" applyBorder="1" applyAlignment="1">
      <alignment horizontal="right" vertical="center"/>
    </xf>
    <xf numFmtId="0" fontId="47" fillId="0" borderId="0" xfId="2" applyNumberFormat="1" applyFont="1" applyBorder="1" applyAlignment="1">
      <alignment horizontal="right" vertical="center"/>
    </xf>
    <xf numFmtId="0" fontId="47" fillId="0" borderId="8" xfId="2" applyNumberFormat="1" applyFont="1" applyBorder="1" applyAlignment="1">
      <alignment horizontal="right" vertical="center"/>
    </xf>
    <xf numFmtId="0" fontId="47" fillId="0" borderId="19" xfId="2" applyNumberFormat="1" applyFont="1" applyBorder="1" applyAlignment="1">
      <alignment horizontal="right" vertical="center"/>
    </xf>
    <xf numFmtId="0" fontId="47" fillId="0" borderId="1" xfId="2" applyNumberFormat="1" applyFont="1" applyBorder="1" applyAlignment="1">
      <alignment horizontal="right" vertical="center"/>
    </xf>
    <xf numFmtId="0" fontId="47" fillId="0" borderId="11" xfId="2" applyNumberFormat="1" applyFont="1" applyBorder="1" applyAlignment="1">
      <alignment horizontal="right" vertical="center"/>
    </xf>
    <xf numFmtId="0" fontId="31" fillId="0" borderId="25" xfId="2" applyFont="1" applyBorder="1" applyAlignment="1">
      <alignment horizontal="distributed" vertical="center" wrapText="1" justifyLastLine="1"/>
    </xf>
    <xf numFmtId="0" fontId="31" fillId="0" borderId="13" xfId="2" applyFont="1" applyBorder="1" applyAlignment="1">
      <alignment horizontal="distributed" vertical="center" wrapText="1" justifyLastLine="1"/>
    </xf>
    <xf numFmtId="0" fontId="31" fillId="0" borderId="17" xfId="2" applyFont="1" applyBorder="1" applyAlignment="1">
      <alignment horizontal="distributed" vertical="center" wrapText="1" justifyLastLine="1"/>
    </xf>
    <xf numFmtId="0" fontId="31" fillId="0" borderId="5" xfId="2" applyFont="1" applyBorder="1" applyAlignment="1">
      <alignment horizontal="distributed" vertical="center" wrapText="1" justifyLastLine="1"/>
    </xf>
    <xf numFmtId="0" fontId="31" fillId="0" borderId="0" xfId="2" applyFont="1" applyBorder="1" applyAlignment="1">
      <alignment horizontal="distributed" vertical="center" wrapText="1" justifyLastLine="1"/>
    </xf>
    <xf numFmtId="0" fontId="31" fillId="0" borderId="2" xfId="2" applyFont="1" applyBorder="1" applyAlignment="1">
      <alignment horizontal="distributed" vertical="center" wrapText="1" justifyLastLine="1"/>
    </xf>
    <xf numFmtId="0" fontId="31" fillId="0" borderId="9" xfId="2" applyFont="1" applyBorder="1" applyAlignment="1">
      <alignment horizontal="distributed" vertical="center" wrapText="1" justifyLastLine="1"/>
    </xf>
    <xf numFmtId="0" fontId="31" fillId="0" borderId="1" xfId="2" applyFont="1" applyBorder="1" applyAlignment="1">
      <alignment horizontal="distributed" vertical="center" wrapText="1" justifyLastLine="1"/>
    </xf>
    <xf numFmtId="0" fontId="31" fillId="0" borderId="3" xfId="2" applyFont="1" applyBorder="1" applyAlignment="1">
      <alignment horizontal="distributed" vertical="center" wrapText="1" justifyLastLine="1"/>
    </xf>
    <xf numFmtId="0" fontId="47" fillId="0" borderId="16" xfId="2" applyNumberFormat="1" applyFont="1" applyBorder="1" applyAlignment="1">
      <alignment horizontal="left" vertical="center"/>
    </xf>
    <xf numFmtId="0" fontId="47" fillId="0" borderId="13" xfId="2" applyNumberFormat="1" applyFont="1" applyBorder="1" applyAlignment="1">
      <alignment horizontal="left" vertical="center"/>
    </xf>
    <xf numFmtId="0" fontId="47" fillId="0" borderId="10" xfId="2" applyNumberFormat="1" applyFont="1" applyBorder="1" applyAlignment="1">
      <alignment horizontal="left" vertical="center"/>
    </xf>
    <xf numFmtId="0" fontId="47" fillId="0" borderId="18" xfId="2" applyNumberFormat="1" applyFont="1" applyBorder="1" applyAlignment="1">
      <alignment horizontal="left" vertical="center"/>
    </xf>
    <xf numFmtId="0" fontId="47" fillId="0" borderId="0" xfId="2" applyNumberFormat="1" applyFont="1" applyBorder="1" applyAlignment="1">
      <alignment horizontal="left" vertical="center"/>
    </xf>
    <xf numFmtId="0" fontId="47" fillId="0" borderId="8" xfId="2" applyNumberFormat="1" applyFont="1" applyBorder="1" applyAlignment="1">
      <alignment horizontal="left" vertical="center"/>
    </xf>
    <xf numFmtId="0" fontId="47" fillId="0" borderId="19" xfId="2" applyNumberFormat="1" applyFont="1" applyBorder="1" applyAlignment="1">
      <alignment horizontal="left" vertical="center"/>
    </xf>
    <xf numFmtId="0" fontId="47" fillId="0" borderId="1" xfId="2" applyNumberFormat="1" applyFont="1" applyBorder="1" applyAlignment="1">
      <alignment horizontal="left" vertical="center"/>
    </xf>
    <xf numFmtId="0" fontId="47" fillId="0" borderId="11" xfId="2" applyNumberFormat="1" applyFont="1" applyBorder="1" applyAlignment="1">
      <alignment horizontal="left" vertical="center"/>
    </xf>
    <xf numFmtId="0" fontId="19" fillId="0" borderId="10" xfId="2" applyFont="1" applyBorder="1" applyAlignment="1">
      <alignment horizontal="center" vertical="top"/>
    </xf>
    <xf numFmtId="0" fontId="19" fillId="0" borderId="8" xfId="2" applyFont="1" applyBorder="1" applyAlignment="1">
      <alignment horizontal="center" vertical="top"/>
    </xf>
    <xf numFmtId="0" fontId="19" fillId="0" borderId="11" xfId="2" applyFont="1" applyBorder="1" applyAlignment="1">
      <alignment horizontal="center" vertical="top"/>
    </xf>
    <xf numFmtId="0" fontId="28" fillId="0" borderId="11" xfId="2" applyFont="1" applyBorder="1" applyAlignment="1">
      <alignment horizontal="right" vertical="top"/>
    </xf>
    <xf numFmtId="0" fontId="31" fillId="0" borderId="24" xfId="2" applyFont="1" applyBorder="1" applyAlignment="1">
      <alignment horizontal="center" vertical="center"/>
    </xf>
    <xf numFmtId="0" fontId="31" fillId="0" borderId="8" xfId="2" applyFont="1" applyBorder="1" applyAlignment="1">
      <alignment horizontal="center" vertical="center"/>
    </xf>
    <xf numFmtId="0" fontId="31" fillId="0" borderId="11" xfId="2" applyFont="1" applyBorder="1" applyAlignment="1">
      <alignment horizontal="center" vertical="center"/>
    </xf>
    <xf numFmtId="0" fontId="19" fillId="0" borderId="26" xfId="2" applyFont="1" applyBorder="1" applyAlignment="1">
      <alignment horizontal="center" vertical="top"/>
    </xf>
    <xf numFmtId="0" fontId="19" fillId="0" borderId="6" xfId="2" applyFont="1" applyBorder="1" applyAlignment="1">
      <alignment horizontal="center" vertical="center"/>
    </xf>
    <xf numFmtId="0" fontId="19" fillId="0" borderId="4" xfId="2" applyFont="1" applyBorder="1" applyAlignment="1">
      <alignment horizontal="center" vertical="center"/>
    </xf>
    <xf numFmtId="0" fontId="19" fillId="0" borderId="23" xfId="2" applyFont="1" applyBorder="1" applyAlignment="1">
      <alignment horizontal="center" vertical="center"/>
    </xf>
    <xf numFmtId="0" fontId="19" fillId="0" borderId="5" xfId="2" applyFont="1" applyBorder="1" applyAlignment="1">
      <alignment horizontal="center" vertical="center"/>
    </xf>
    <xf numFmtId="0" fontId="19" fillId="0" borderId="0" xfId="2" applyFont="1" applyBorder="1" applyAlignment="1">
      <alignment horizontal="center" vertical="center"/>
    </xf>
    <xf numFmtId="0" fontId="19" fillId="0" borderId="2"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19" fillId="0" borderId="3" xfId="2" applyFont="1" applyBorder="1" applyAlignment="1">
      <alignment horizontal="center" vertical="center"/>
    </xf>
    <xf numFmtId="0" fontId="37" fillId="0" borderId="16" xfId="2" applyNumberFormat="1" applyFont="1" applyBorder="1" applyAlignment="1">
      <alignment horizontal="right" vertical="center"/>
    </xf>
    <xf numFmtId="0" fontId="37" fillId="0" borderId="13" xfId="2" applyNumberFormat="1" applyFont="1" applyBorder="1" applyAlignment="1">
      <alignment horizontal="right" vertical="center"/>
    </xf>
    <xf numFmtId="0" fontId="37" fillId="0" borderId="18" xfId="2" applyNumberFormat="1" applyFont="1" applyBorder="1" applyAlignment="1">
      <alignment horizontal="right" vertical="center"/>
    </xf>
    <xf numFmtId="0" fontId="37" fillId="0" borderId="0" xfId="2" applyNumberFormat="1" applyFont="1" applyBorder="1" applyAlignment="1">
      <alignment horizontal="right" vertical="center"/>
    </xf>
    <xf numFmtId="0" fontId="37" fillId="0" borderId="19" xfId="2" applyNumberFormat="1" applyFont="1" applyBorder="1" applyAlignment="1">
      <alignment horizontal="right" vertical="center"/>
    </xf>
    <xf numFmtId="0" fontId="37" fillId="0" borderId="1" xfId="2" applyNumberFormat="1" applyFont="1" applyBorder="1" applyAlignment="1">
      <alignment horizontal="right" vertical="center"/>
    </xf>
    <xf numFmtId="0" fontId="31" fillId="0" borderId="22" xfId="2" applyFont="1" applyBorder="1" applyAlignment="1">
      <alignment horizontal="center" vertical="center" shrinkToFit="1"/>
    </xf>
    <xf numFmtId="0" fontId="31" fillId="0" borderId="4" xfId="2" applyFont="1" applyBorder="1" applyAlignment="1">
      <alignment horizontal="center" vertical="center" shrinkToFit="1"/>
    </xf>
    <xf numFmtId="0" fontId="31" fillId="0" borderId="23" xfId="2" applyFont="1" applyBorder="1" applyAlignment="1">
      <alignment horizontal="center" vertical="center" shrinkToFit="1"/>
    </xf>
    <xf numFmtId="0" fontId="31" fillId="0" borderId="18"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2" xfId="2" applyFont="1" applyBorder="1" applyAlignment="1">
      <alignment horizontal="center" vertical="center" shrinkToFit="1"/>
    </xf>
    <xf numFmtId="0" fontId="31" fillId="0" borderId="19" xfId="2" applyFont="1" applyBorder="1" applyAlignment="1">
      <alignment horizontal="center" vertical="center" shrinkToFit="1"/>
    </xf>
    <xf numFmtId="0" fontId="31" fillId="0" borderId="1" xfId="2" applyFont="1" applyBorder="1" applyAlignment="1">
      <alignment horizontal="center" vertical="center" shrinkToFit="1"/>
    </xf>
    <xf numFmtId="0" fontId="31" fillId="0" borderId="3" xfId="2" applyFont="1" applyBorder="1" applyAlignment="1">
      <alignment horizontal="center" vertical="center" shrinkToFit="1"/>
    </xf>
    <xf numFmtId="0" fontId="19" fillId="0" borderId="27" xfId="2" applyFont="1" applyBorder="1" applyAlignment="1">
      <alignment horizontal="center" vertical="top"/>
    </xf>
    <xf numFmtId="0" fontId="26" fillId="0" borderId="25" xfId="2" applyFont="1" applyBorder="1" applyAlignment="1">
      <alignment horizontal="center" vertical="center" justifyLastLine="1"/>
    </xf>
    <xf numFmtId="0" fontId="26" fillId="0" borderId="13" xfId="2" applyFont="1" applyBorder="1" applyAlignment="1">
      <alignment horizontal="center" vertical="center" justifyLastLine="1"/>
    </xf>
    <xf numFmtId="0" fontId="26" fillId="0" borderId="17" xfId="2" applyFont="1" applyBorder="1" applyAlignment="1">
      <alignment horizontal="center" vertical="center" justifyLastLine="1"/>
    </xf>
    <xf numFmtId="0" fontId="26" fillId="0" borderId="5" xfId="2" applyFont="1" applyBorder="1" applyAlignment="1">
      <alignment horizontal="center" vertical="center" justifyLastLine="1"/>
    </xf>
    <xf numFmtId="0" fontId="26" fillId="0" borderId="0" xfId="2" applyFont="1" applyBorder="1" applyAlignment="1">
      <alignment horizontal="center" vertical="center" justifyLastLine="1"/>
    </xf>
    <xf numFmtId="0" fontId="26" fillId="0" borderId="2" xfId="2" applyFont="1" applyBorder="1" applyAlignment="1">
      <alignment horizontal="center" vertical="center" justifyLastLine="1"/>
    </xf>
    <xf numFmtId="0" fontId="26" fillId="0" borderId="9" xfId="2" applyFont="1" applyBorder="1" applyAlignment="1">
      <alignment horizontal="center" vertical="center" justifyLastLine="1"/>
    </xf>
    <xf numFmtId="0" fontId="26" fillId="0" borderId="1" xfId="2" applyFont="1" applyBorder="1" applyAlignment="1">
      <alignment horizontal="center" vertical="center" justifyLastLine="1"/>
    </xf>
    <xf numFmtId="0" fontId="26" fillId="0" borderId="3" xfId="2" applyFont="1" applyBorder="1" applyAlignment="1">
      <alignment horizontal="center" vertical="center" justifyLastLine="1"/>
    </xf>
    <xf numFmtId="0" fontId="6" fillId="0" borderId="17"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27" fillId="0" borderId="4" xfId="2" applyNumberFormat="1" applyFont="1" applyBorder="1" applyAlignment="1">
      <alignment horizontal="right" vertical="center"/>
    </xf>
    <xf numFmtId="0" fontId="27" fillId="0" borderId="0" xfId="2" applyNumberFormat="1" applyFont="1" applyBorder="1" applyAlignment="1">
      <alignment horizontal="right" vertical="center"/>
    </xf>
    <xf numFmtId="0" fontId="26" fillId="0" borderId="16" xfId="2" applyFont="1" applyBorder="1" applyAlignment="1">
      <alignment horizontal="distributed" vertical="center" justifyLastLine="1"/>
    </xf>
    <xf numFmtId="0" fontId="26" fillId="0" borderId="13" xfId="2" applyFont="1" applyBorder="1" applyAlignment="1">
      <alignment horizontal="distributed" vertical="center" justifyLastLine="1"/>
    </xf>
    <xf numFmtId="0" fontId="26" fillId="0" borderId="17" xfId="2" applyFont="1" applyBorder="1" applyAlignment="1">
      <alignment horizontal="distributed" vertical="center" justifyLastLine="1"/>
    </xf>
    <xf numFmtId="0" fontId="26" fillId="0" borderId="18" xfId="2" applyFont="1" applyBorder="1" applyAlignment="1">
      <alignment horizontal="distributed" vertical="center" justifyLastLine="1"/>
    </xf>
    <xf numFmtId="0" fontId="26" fillId="0" borderId="0" xfId="2" applyFont="1" applyBorder="1" applyAlignment="1">
      <alignment horizontal="distributed" vertical="center" justifyLastLine="1"/>
    </xf>
    <xf numFmtId="0" fontId="26" fillId="0" borderId="2" xfId="2" applyFont="1" applyBorder="1" applyAlignment="1">
      <alignment horizontal="distributed" vertical="center" justifyLastLine="1"/>
    </xf>
    <xf numFmtId="0" fontId="26" fillId="0" borderId="19" xfId="2" applyFont="1" applyBorder="1" applyAlignment="1">
      <alignment horizontal="distributed" vertical="center" justifyLastLine="1"/>
    </xf>
    <xf numFmtId="0" fontId="26" fillId="0" borderId="1" xfId="2" applyFont="1" applyBorder="1" applyAlignment="1">
      <alignment horizontal="distributed" vertical="center" justifyLastLine="1"/>
    </xf>
    <xf numFmtId="0" fontId="26" fillId="0" borderId="3" xfId="2" applyFont="1" applyBorder="1" applyAlignment="1">
      <alignment horizontal="distributed" vertical="center" justifyLastLine="1"/>
    </xf>
    <xf numFmtId="0" fontId="39" fillId="0" borderId="25"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7"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2" xfId="2" applyFont="1" applyBorder="1" applyAlignment="1">
      <alignment horizontal="center" vertical="center" wrapText="1"/>
    </xf>
    <xf numFmtId="0" fontId="39" fillId="0" borderId="12"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27" xfId="2" applyFont="1" applyBorder="1" applyAlignment="1">
      <alignment horizontal="center" vertical="center" wrapText="1"/>
    </xf>
    <xf numFmtId="0" fontId="31" fillId="0" borderId="6" xfId="2" applyFont="1" applyBorder="1" applyAlignment="1">
      <alignment horizontal="center" vertical="center"/>
    </xf>
    <xf numFmtId="0" fontId="27" fillId="0" borderId="24" xfId="2" applyNumberFormat="1" applyFont="1" applyBorder="1" applyAlignment="1">
      <alignment horizontal="right" vertical="center"/>
    </xf>
    <xf numFmtId="0" fontId="27" fillId="0" borderId="8" xfId="2" applyNumberFormat="1" applyFont="1" applyBorder="1" applyAlignment="1">
      <alignment horizontal="right" vertical="center"/>
    </xf>
    <xf numFmtId="0" fontId="43" fillId="0" borderId="21" xfId="1" applyNumberFormat="1" applyFont="1" applyFill="1" applyBorder="1" applyAlignment="1">
      <alignment horizontal="right" vertical="center"/>
    </xf>
    <xf numFmtId="0" fontId="43" fillId="0" borderId="7" xfId="1" applyNumberFormat="1" applyFont="1" applyFill="1" applyBorder="1" applyAlignment="1">
      <alignment horizontal="right" vertical="center"/>
    </xf>
    <xf numFmtId="0" fontId="40" fillId="0" borderId="0" xfId="2" applyFont="1" applyAlignment="1">
      <alignment horizontal="center"/>
    </xf>
    <xf numFmtId="0" fontId="37" fillId="0" borderId="7" xfId="2" applyNumberFormat="1" applyFont="1" applyBorder="1" applyAlignment="1">
      <alignment horizontal="right" vertical="center"/>
    </xf>
    <xf numFmtId="0" fontId="39" fillId="0" borderId="22" xfId="1" applyFont="1" applyFill="1" applyBorder="1" applyAlignment="1">
      <alignment horizontal="center" vertical="center" wrapText="1"/>
    </xf>
    <xf numFmtId="0" fontId="39" fillId="0" borderId="4" xfId="1" applyFont="1" applyFill="1" applyBorder="1" applyAlignment="1">
      <alignment horizontal="center" vertical="center" wrapText="1"/>
    </xf>
    <xf numFmtId="0" fontId="39" fillId="0" borderId="23" xfId="1" applyFont="1" applyFill="1" applyBorder="1" applyAlignment="1">
      <alignment horizontal="center" vertical="center" wrapText="1"/>
    </xf>
    <xf numFmtId="0" fontId="37" fillId="0" borderId="22" xfId="2" applyNumberFormat="1" applyFont="1" applyBorder="1" applyAlignment="1">
      <alignment horizontal="center" vertical="center"/>
    </xf>
    <xf numFmtId="0" fontId="37" fillId="0" borderId="4" xfId="2" applyNumberFormat="1" applyFont="1" applyBorder="1" applyAlignment="1">
      <alignment horizontal="center" vertical="center"/>
    </xf>
    <xf numFmtId="0" fontId="37" fillId="0" borderId="18" xfId="2" applyNumberFormat="1" applyFont="1" applyBorder="1" applyAlignment="1">
      <alignment horizontal="center" vertical="center"/>
    </xf>
    <xf numFmtId="0" fontId="37" fillId="0" borderId="0" xfId="2" applyNumberFormat="1" applyFont="1" applyBorder="1" applyAlignment="1">
      <alignment horizontal="center" vertical="center"/>
    </xf>
    <xf numFmtId="0" fontId="37" fillId="0" borderId="19" xfId="2" applyNumberFormat="1" applyFont="1" applyBorder="1" applyAlignment="1">
      <alignment horizontal="center" vertical="center"/>
    </xf>
    <xf numFmtId="0" fontId="37" fillId="0" borderId="1" xfId="2" applyNumberFormat="1" applyFont="1" applyBorder="1" applyAlignment="1">
      <alignment horizontal="center" vertical="center"/>
    </xf>
    <xf numFmtId="3" fontId="37" fillId="0" borderId="16" xfId="2" applyNumberFormat="1" applyFont="1" applyBorder="1" applyAlignment="1">
      <alignment horizontal="right" vertical="center"/>
    </xf>
    <xf numFmtId="3" fontId="37" fillId="0" borderId="13" xfId="2" applyNumberFormat="1" applyFont="1" applyBorder="1" applyAlignment="1">
      <alignment horizontal="right" vertical="center"/>
    </xf>
    <xf numFmtId="3" fontId="37" fillId="0" borderId="18" xfId="2" applyNumberFormat="1" applyFont="1" applyBorder="1" applyAlignment="1">
      <alignment horizontal="right" vertical="center"/>
    </xf>
    <xf numFmtId="3" fontId="37" fillId="0" borderId="0" xfId="2" applyNumberFormat="1" applyFont="1" applyBorder="1" applyAlignment="1">
      <alignment horizontal="right" vertical="center"/>
    </xf>
    <xf numFmtId="3" fontId="37" fillId="0" borderId="19" xfId="2" applyNumberFormat="1" applyFont="1" applyBorder="1" applyAlignment="1">
      <alignment horizontal="right" vertical="center"/>
    </xf>
    <xf numFmtId="3" fontId="37" fillId="0" borderId="1" xfId="2" applyNumberFormat="1" applyFont="1" applyBorder="1" applyAlignment="1">
      <alignment horizontal="right" vertical="center"/>
    </xf>
    <xf numFmtId="0" fontId="41" fillId="0" borderId="22" xfId="2" applyFont="1" applyBorder="1" applyAlignment="1">
      <alignment horizontal="center"/>
    </xf>
    <xf numFmtId="0" fontId="41" fillId="0" borderId="4" xfId="2" applyFont="1" applyBorder="1" applyAlignment="1">
      <alignment horizontal="center"/>
    </xf>
    <xf numFmtId="0" fontId="41" fillId="0" borderId="24" xfId="2" applyFont="1" applyBorder="1" applyAlignment="1">
      <alignment horizontal="center"/>
    </xf>
    <xf numFmtId="0" fontId="41" fillId="0" borderId="18" xfId="2" applyFont="1" applyBorder="1" applyAlignment="1">
      <alignment horizontal="center"/>
    </xf>
    <xf numFmtId="0" fontId="41" fillId="0" borderId="0" xfId="2" applyFont="1" applyBorder="1" applyAlignment="1">
      <alignment horizontal="center"/>
    </xf>
    <xf numFmtId="0" fontId="41" fillId="0" borderId="8" xfId="2" applyFont="1" applyBorder="1" applyAlignment="1">
      <alignment horizontal="center"/>
    </xf>
    <xf numFmtId="0" fontId="46" fillId="0" borderId="12" xfId="2" applyNumberFormat="1" applyFont="1" applyBorder="1" applyAlignment="1">
      <alignment horizontal="left" vertical="center"/>
    </xf>
    <xf numFmtId="0" fontId="46" fillId="0" borderId="7" xfId="2" applyNumberFormat="1" applyFont="1" applyBorder="1" applyAlignment="1">
      <alignment horizontal="left" vertical="center"/>
    </xf>
    <xf numFmtId="0" fontId="46" fillId="0" borderId="27" xfId="2" applyNumberFormat="1" applyFont="1" applyBorder="1" applyAlignment="1">
      <alignment horizontal="left" vertical="center"/>
    </xf>
    <xf numFmtId="0" fontId="41" fillId="0" borderId="23" xfId="2" applyFont="1" applyBorder="1" applyAlignment="1">
      <alignment horizontal="center"/>
    </xf>
    <xf numFmtId="0" fontId="41" fillId="0" borderId="2" xfId="2" applyFont="1" applyBorder="1" applyAlignment="1">
      <alignment horizontal="center"/>
    </xf>
    <xf numFmtId="0" fontId="41" fillId="0" borderId="18" xfId="2" applyFont="1" applyBorder="1" applyAlignment="1">
      <alignment horizontal="center" vertical="center"/>
    </xf>
    <xf numFmtId="0" fontId="41" fillId="0" borderId="0" xfId="2" applyFont="1" applyBorder="1" applyAlignment="1">
      <alignment horizontal="center" vertical="center"/>
    </xf>
    <xf numFmtId="0" fontId="41" fillId="0" borderId="2" xfId="2" applyFont="1" applyBorder="1" applyAlignment="1">
      <alignment horizontal="center" vertical="center"/>
    </xf>
    <xf numFmtId="0" fontId="41" fillId="0" borderId="19" xfId="2" applyFont="1" applyBorder="1" applyAlignment="1">
      <alignment horizontal="center" vertical="center"/>
    </xf>
    <xf numFmtId="0" fontId="41" fillId="0" borderId="1" xfId="2" applyFont="1" applyBorder="1" applyAlignment="1">
      <alignment horizontal="center" vertical="center"/>
    </xf>
    <xf numFmtId="0" fontId="41" fillId="0" borderId="3" xfId="2" applyFont="1" applyBorder="1" applyAlignment="1">
      <alignment horizontal="center" vertical="center"/>
    </xf>
    <xf numFmtId="0" fontId="41" fillId="0" borderId="8" xfId="2" applyFont="1" applyBorder="1" applyAlignment="1">
      <alignment horizontal="center" vertical="center"/>
    </xf>
    <xf numFmtId="0" fontId="41" fillId="0" borderId="11" xfId="2" applyFont="1" applyBorder="1" applyAlignment="1">
      <alignment horizontal="center" vertical="center"/>
    </xf>
    <xf numFmtId="0" fontId="39" fillId="0" borderId="16" xfId="2" applyFont="1" applyBorder="1" applyAlignment="1">
      <alignment horizontal="center" vertical="top"/>
    </xf>
    <xf numFmtId="0" fontId="39" fillId="0" borderId="18" xfId="2" applyFont="1" applyBorder="1" applyAlignment="1">
      <alignment horizontal="center" vertical="top"/>
    </xf>
    <xf numFmtId="0" fontId="39" fillId="0" borderId="19" xfId="2" applyFont="1" applyBorder="1" applyAlignment="1">
      <alignment horizontal="center" vertical="top"/>
    </xf>
    <xf numFmtId="0" fontId="64" fillId="0" borderId="13" xfId="1" applyFont="1" applyFill="1" applyBorder="1" applyAlignment="1">
      <alignment horizontal="center" vertical="center" wrapText="1"/>
    </xf>
    <xf numFmtId="0" fontId="31" fillId="0" borderId="16"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8"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2"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1" xfId="1" applyFont="1" applyFill="1" applyBorder="1" applyAlignment="1">
      <alignment horizontal="center" vertical="center"/>
    </xf>
    <xf numFmtId="0" fontId="31" fillId="0" borderId="3" xfId="1" applyFont="1" applyFill="1" applyBorder="1" applyAlignment="1">
      <alignment horizontal="center" vertical="center"/>
    </xf>
    <xf numFmtId="0" fontId="37" fillId="0" borderId="16" xfId="2" applyNumberFormat="1" applyFont="1" applyBorder="1" applyAlignment="1">
      <alignment horizontal="center" vertical="center"/>
    </xf>
    <xf numFmtId="0" fontId="37" fillId="0" borderId="13" xfId="2" applyNumberFormat="1" applyFont="1" applyBorder="1" applyAlignment="1">
      <alignment horizontal="center" vertical="center"/>
    </xf>
    <xf numFmtId="0" fontId="37" fillId="0" borderId="17" xfId="2" applyNumberFormat="1" applyFont="1" applyBorder="1" applyAlignment="1">
      <alignment horizontal="center" vertical="center"/>
    </xf>
    <xf numFmtId="0" fontId="37" fillId="0" borderId="2" xfId="2" applyNumberFormat="1" applyFont="1" applyBorder="1" applyAlignment="1">
      <alignment horizontal="center" vertical="center"/>
    </xf>
    <xf numFmtId="0" fontId="37" fillId="0" borderId="3" xfId="2" applyNumberFormat="1" applyFont="1" applyBorder="1" applyAlignment="1">
      <alignment horizontal="center" vertical="center"/>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8" fillId="0" borderId="11" xfId="2" applyFont="1" applyBorder="1" applyAlignment="1">
      <alignment horizontal="center" vertical="top"/>
    </xf>
    <xf numFmtId="0" fontId="28" fillId="0" borderId="16" xfId="1" applyFont="1" applyFill="1" applyBorder="1" applyAlignment="1">
      <alignment horizontal="center" vertical="center"/>
    </xf>
    <xf numFmtId="0" fontId="28" fillId="0" borderId="13" xfId="1" applyFont="1" applyFill="1" applyBorder="1" applyAlignment="1">
      <alignment horizontal="center" vertical="center"/>
    </xf>
    <xf numFmtId="0" fontId="28" fillId="0" borderId="17"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19"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3" xfId="1" applyFont="1" applyFill="1" applyBorder="1" applyAlignment="1">
      <alignment horizontal="center" vertical="center"/>
    </xf>
    <xf numFmtId="0" fontId="37" fillId="0" borderId="16" xfId="2" applyNumberFormat="1" applyFont="1" applyBorder="1" applyAlignment="1">
      <alignment horizontal="center" vertical="center" wrapText="1"/>
    </xf>
    <xf numFmtId="0" fontId="37" fillId="0" borderId="13" xfId="2" applyNumberFormat="1" applyFont="1" applyBorder="1" applyAlignment="1">
      <alignment horizontal="center" vertical="center" wrapText="1"/>
    </xf>
    <xf numFmtId="0" fontId="37" fillId="0" borderId="17" xfId="2" applyNumberFormat="1" applyFont="1" applyBorder="1" applyAlignment="1">
      <alignment horizontal="center" vertical="center" wrapText="1"/>
    </xf>
    <xf numFmtId="0" fontId="37" fillId="0" borderId="18" xfId="2" applyNumberFormat="1" applyFont="1" applyBorder="1" applyAlignment="1">
      <alignment horizontal="center" vertical="center" wrapText="1"/>
    </xf>
    <xf numFmtId="0" fontId="37" fillId="0" borderId="0" xfId="2" applyNumberFormat="1" applyFont="1" applyBorder="1" applyAlignment="1">
      <alignment horizontal="center" vertical="center" wrapText="1"/>
    </xf>
    <xf numFmtId="0" fontId="37" fillId="0" borderId="2" xfId="2" applyNumberFormat="1" applyFont="1" applyBorder="1" applyAlignment="1">
      <alignment horizontal="center" vertical="center" wrapText="1"/>
    </xf>
    <xf numFmtId="0" fontId="37" fillId="0" borderId="19" xfId="2" applyNumberFormat="1" applyFont="1" applyBorder="1" applyAlignment="1">
      <alignment horizontal="center" vertical="center" wrapText="1"/>
    </xf>
    <xf numFmtId="0" fontId="37" fillId="0" borderId="1" xfId="2" applyNumberFormat="1" applyFont="1" applyBorder="1" applyAlignment="1">
      <alignment horizontal="center" vertical="center" wrapText="1"/>
    </xf>
    <xf numFmtId="0" fontId="37" fillId="0" borderId="3" xfId="2" applyNumberFormat="1" applyFont="1" applyBorder="1" applyAlignment="1">
      <alignment horizontal="center" vertical="center" wrapText="1"/>
    </xf>
    <xf numFmtId="0" fontId="37" fillId="0" borderId="16" xfId="2" applyNumberFormat="1" applyFont="1" applyBorder="1" applyAlignment="1">
      <alignment horizontal="left" vertical="center"/>
    </xf>
    <xf numFmtId="0" fontId="37" fillId="0" borderId="13" xfId="2" applyNumberFormat="1" applyFont="1" applyBorder="1" applyAlignment="1">
      <alignment horizontal="left" vertical="center"/>
    </xf>
    <xf numFmtId="0" fontId="37" fillId="0" borderId="10" xfId="2" applyNumberFormat="1" applyFont="1" applyBorder="1" applyAlignment="1">
      <alignment horizontal="left" vertical="center"/>
    </xf>
    <xf numFmtId="0" fontId="37" fillId="0" borderId="18" xfId="2" applyNumberFormat="1" applyFont="1" applyBorder="1" applyAlignment="1">
      <alignment horizontal="left" vertical="center"/>
    </xf>
    <xf numFmtId="0" fontId="37" fillId="0" borderId="0" xfId="2" applyNumberFormat="1" applyFont="1" applyBorder="1" applyAlignment="1">
      <alignment horizontal="left" vertical="center"/>
    </xf>
    <xf numFmtId="0" fontId="37" fillId="0" borderId="8" xfId="2" applyNumberFormat="1" applyFont="1" applyBorder="1" applyAlignment="1">
      <alignment horizontal="left" vertical="center"/>
    </xf>
    <xf numFmtId="0" fontId="37" fillId="0" borderId="19" xfId="2" applyNumberFormat="1" applyFont="1" applyBorder="1" applyAlignment="1">
      <alignment horizontal="left" vertical="center"/>
    </xf>
    <xf numFmtId="0" fontId="37" fillId="0" borderId="1" xfId="2" applyNumberFormat="1" applyFont="1" applyBorder="1" applyAlignment="1">
      <alignment horizontal="left" vertical="center"/>
    </xf>
    <xf numFmtId="0" fontId="37" fillId="0" borderId="11" xfId="2" applyNumberFormat="1" applyFont="1" applyBorder="1" applyAlignment="1">
      <alignment horizontal="left" vertical="center"/>
    </xf>
    <xf numFmtId="0" fontId="39" fillId="0" borderId="16"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21" xfId="2" applyFont="1" applyBorder="1" applyAlignment="1">
      <alignment horizontal="center" vertical="center" wrapText="1"/>
    </xf>
    <xf numFmtId="0" fontId="29" fillId="0" borderId="25"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9" xfId="1" applyFont="1" applyFill="1" applyBorder="1" applyAlignment="1">
      <alignment horizontal="center" vertical="center"/>
    </xf>
    <xf numFmtId="0" fontId="31" fillId="0" borderId="6" xfId="2" applyFont="1" applyBorder="1" applyAlignment="1">
      <alignment horizontal="distributed" vertical="center" wrapText="1" justifyLastLine="1"/>
    </xf>
    <xf numFmtId="0" fontId="31" fillId="0" borderId="4" xfId="2" applyFont="1" applyBorder="1" applyAlignment="1">
      <alignment horizontal="distributed" vertical="center" wrapText="1" justifyLastLine="1"/>
    </xf>
    <xf numFmtId="0" fontId="31" fillId="0" borderId="23" xfId="2" applyFont="1" applyBorder="1" applyAlignment="1">
      <alignment horizontal="distributed" vertical="center" wrapText="1" justifyLastLine="1"/>
    </xf>
    <xf numFmtId="0" fontId="6" fillId="0" borderId="0" xfId="2" applyFont="1" applyBorder="1" applyAlignment="1">
      <alignment horizontal="left" vertical="top" wrapText="1"/>
    </xf>
    <xf numFmtId="0" fontId="37" fillId="0" borderId="22" xfId="2" applyNumberFormat="1" applyFont="1" applyBorder="1" applyAlignment="1">
      <alignment horizontal="right" vertical="center" wrapText="1"/>
    </xf>
    <xf numFmtId="0" fontId="37" fillId="0" borderId="4" xfId="2" applyNumberFormat="1" applyFont="1" applyBorder="1" applyAlignment="1">
      <alignment horizontal="right" vertical="center" wrapText="1"/>
    </xf>
    <xf numFmtId="0" fontId="37" fillId="0" borderId="18" xfId="2" applyNumberFormat="1" applyFont="1" applyBorder="1" applyAlignment="1">
      <alignment horizontal="right" vertical="center" wrapText="1"/>
    </xf>
    <xf numFmtId="0" fontId="37" fillId="0" borderId="0" xfId="2" applyNumberFormat="1" applyFont="1" applyBorder="1" applyAlignment="1">
      <alignment horizontal="right" vertical="center" wrapText="1"/>
    </xf>
    <xf numFmtId="0" fontId="37" fillId="0" borderId="19" xfId="2" applyNumberFormat="1" applyFont="1" applyBorder="1" applyAlignment="1">
      <alignment horizontal="right" vertical="center" wrapText="1"/>
    </xf>
    <xf numFmtId="0" fontId="37" fillId="0" borderId="1" xfId="2" applyNumberFormat="1" applyFont="1" applyBorder="1" applyAlignment="1">
      <alignment horizontal="right" vertical="center" wrapText="1"/>
    </xf>
    <xf numFmtId="0" fontId="37" fillId="0" borderId="17" xfId="2" applyNumberFormat="1" applyFont="1" applyBorder="1" applyAlignment="1">
      <alignment horizontal="left" vertical="center"/>
    </xf>
    <xf numFmtId="0" fontId="37" fillId="0" borderId="2" xfId="2" applyNumberFormat="1" applyFont="1" applyBorder="1" applyAlignment="1">
      <alignment horizontal="left" vertical="center"/>
    </xf>
    <xf numFmtId="0" fontId="37" fillId="0" borderId="3" xfId="2" applyNumberFormat="1" applyFont="1" applyBorder="1" applyAlignment="1">
      <alignment horizontal="left" vertical="center"/>
    </xf>
    <xf numFmtId="0" fontId="37" fillId="0" borderId="21" xfId="2" applyNumberFormat="1" applyFont="1" applyBorder="1" applyAlignment="1">
      <alignment horizontal="left" vertical="center"/>
    </xf>
    <xf numFmtId="0" fontId="37" fillId="0" borderId="7" xfId="2" applyNumberFormat="1" applyFont="1" applyBorder="1" applyAlignment="1">
      <alignment horizontal="left" vertical="center"/>
    </xf>
    <xf numFmtId="0" fontId="37" fillId="0" borderId="26" xfId="2" applyNumberFormat="1" applyFont="1" applyBorder="1" applyAlignment="1">
      <alignment horizontal="left" vertical="center"/>
    </xf>
    <xf numFmtId="0" fontId="29" fillId="0" borderId="12" xfId="1" applyFont="1" applyFill="1" applyBorder="1" applyAlignment="1">
      <alignment horizontal="center" vertical="center"/>
    </xf>
    <xf numFmtId="0" fontId="28" fillId="0" borderId="16" xfId="2" applyFont="1" applyBorder="1" applyAlignment="1">
      <alignment horizontal="center" vertical="center"/>
    </xf>
    <xf numFmtId="0" fontId="28" fillId="0" borderId="13" xfId="2" applyFont="1" applyBorder="1" applyAlignment="1">
      <alignment horizontal="center" vertical="center"/>
    </xf>
    <xf numFmtId="0" fontId="28" fillId="0" borderId="17" xfId="2" applyFont="1" applyBorder="1" applyAlignment="1">
      <alignment horizontal="center" vertical="center"/>
    </xf>
    <xf numFmtId="0" fontId="28" fillId="0" borderId="18" xfId="2" applyFont="1" applyBorder="1" applyAlignment="1">
      <alignment horizontal="center" vertical="center"/>
    </xf>
    <xf numFmtId="0" fontId="28" fillId="0" borderId="0" xfId="2" applyFont="1" applyBorder="1" applyAlignment="1">
      <alignment horizontal="center" vertical="center"/>
    </xf>
    <xf numFmtId="0" fontId="28" fillId="0" borderId="2" xfId="2" applyFont="1" applyBorder="1" applyAlignment="1">
      <alignment horizontal="center" vertical="center"/>
    </xf>
    <xf numFmtId="0" fontId="28" fillId="0" borderId="19" xfId="2" applyFont="1" applyBorder="1" applyAlignment="1">
      <alignment horizontal="center" vertical="center"/>
    </xf>
    <xf numFmtId="0" fontId="28" fillId="0" borderId="1" xfId="2" applyFont="1" applyBorder="1" applyAlignment="1">
      <alignment horizontal="center" vertical="center"/>
    </xf>
    <xf numFmtId="0" fontId="28" fillId="0" borderId="3" xfId="2" applyFont="1" applyBorder="1" applyAlignment="1">
      <alignment horizontal="center" vertical="center"/>
    </xf>
    <xf numFmtId="0" fontId="37" fillId="0" borderId="22" xfId="2" applyNumberFormat="1" applyFont="1" applyBorder="1" applyAlignment="1">
      <alignment horizontal="right" vertical="center"/>
    </xf>
    <xf numFmtId="0" fontId="37" fillId="0" borderId="4" xfId="2" applyNumberFormat="1" applyFont="1" applyBorder="1" applyAlignment="1">
      <alignment horizontal="right" vertical="center"/>
    </xf>
    <xf numFmtId="0" fontId="39" fillId="0" borderId="16" xfId="2" applyFont="1" applyBorder="1" applyAlignment="1">
      <alignment horizontal="center" vertical="center"/>
    </xf>
    <xf numFmtId="0" fontId="39" fillId="0" borderId="13" xfId="2" applyFont="1" applyBorder="1" applyAlignment="1">
      <alignment horizontal="center" vertical="center"/>
    </xf>
    <xf numFmtId="0" fontId="39" fillId="0" borderId="17" xfId="2" applyFont="1" applyBorder="1" applyAlignment="1">
      <alignment horizontal="center" vertical="center"/>
    </xf>
    <xf numFmtId="0" fontId="39" fillId="0" borderId="18" xfId="2" applyFont="1" applyBorder="1" applyAlignment="1">
      <alignment horizontal="center" vertical="center"/>
    </xf>
    <xf numFmtId="0" fontId="39" fillId="0" borderId="0" xfId="2" applyFont="1" applyBorder="1" applyAlignment="1">
      <alignment horizontal="center" vertical="center"/>
    </xf>
    <xf numFmtId="0" fontId="39" fillId="0" borderId="2" xfId="2" applyFont="1" applyBorder="1" applyAlignment="1">
      <alignment horizontal="center" vertical="center"/>
    </xf>
    <xf numFmtId="0" fontId="39" fillId="0" borderId="19" xfId="2" applyFont="1" applyBorder="1" applyAlignment="1">
      <alignment horizontal="center" vertical="center"/>
    </xf>
    <xf numFmtId="0" fontId="39" fillId="0" borderId="1" xfId="2" applyFont="1" applyBorder="1" applyAlignment="1">
      <alignment horizontal="center" vertical="center"/>
    </xf>
    <xf numFmtId="0" fontId="39" fillId="0" borderId="3" xfId="2" applyFont="1" applyBorder="1" applyAlignment="1">
      <alignment horizontal="center" vertical="center"/>
    </xf>
    <xf numFmtId="0" fontId="28" fillId="0" borderId="24" xfId="2" applyFont="1" applyBorder="1" applyAlignment="1">
      <alignment horizontal="right" vertical="top"/>
    </xf>
    <xf numFmtId="0" fontId="39" fillId="0" borderId="6" xfId="2" applyFont="1" applyBorder="1" applyAlignment="1">
      <alignment horizontal="distributed" vertical="center" justifyLastLine="1"/>
    </xf>
    <xf numFmtId="0" fontId="39" fillId="0" borderId="4" xfId="2" applyFont="1" applyBorder="1" applyAlignment="1">
      <alignment horizontal="distributed" vertical="center" justifyLastLine="1"/>
    </xf>
    <xf numFmtId="0" fontId="39" fillId="0" borderId="23" xfId="2" applyFont="1" applyBorder="1" applyAlignment="1">
      <alignment horizontal="distributed" vertical="center" justifyLastLine="1"/>
    </xf>
    <xf numFmtId="0" fontId="39" fillId="0" borderId="5" xfId="2" applyFont="1" applyBorder="1" applyAlignment="1">
      <alignment horizontal="distributed" vertical="center" justifyLastLine="1"/>
    </xf>
    <xf numFmtId="0" fontId="39" fillId="0" borderId="0" xfId="2" applyFont="1" applyBorder="1" applyAlignment="1">
      <alignment horizontal="distributed" vertical="center" justifyLastLine="1"/>
    </xf>
    <xf numFmtId="0" fontId="39" fillId="0" borderId="2" xfId="2" applyFont="1" applyBorder="1" applyAlignment="1">
      <alignment horizontal="distributed" vertical="center" justifyLastLine="1"/>
    </xf>
    <xf numFmtId="0" fontId="39" fillId="0" borderId="9" xfId="2" applyFont="1" applyBorder="1" applyAlignment="1">
      <alignment horizontal="distributed" vertical="center" justifyLastLine="1"/>
    </xf>
    <xf numFmtId="0" fontId="39" fillId="0" borderId="1" xfId="2" applyFont="1" applyBorder="1" applyAlignment="1">
      <alignment horizontal="distributed" vertical="center" justifyLastLine="1"/>
    </xf>
    <xf numFmtId="0" fontId="39" fillId="0" borderId="3" xfId="2" applyFont="1" applyBorder="1" applyAlignment="1">
      <alignment horizontal="distributed" vertical="center" justifyLastLine="1"/>
    </xf>
    <xf numFmtId="0" fontId="31" fillId="0" borderId="12" xfId="2" applyFont="1" applyBorder="1" applyAlignment="1">
      <alignment horizontal="distributed" vertical="center" wrapText="1" justifyLastLine="1"/>
    </xf>
    <xf numFmtId="0" fontId="31" fillId="0" borderId="7" xfId="2" applyFont="1" applyBorder="1" applyAlignment="1">
      <alignment horizontal="distributed" vertical="center" wrapText="1" justifyLastLine="1"/>
    </xf>
    <xf numFmtId="0" fontId="31" fillId="0" borderId="27" xfId="2" applyFont="1" applyBorder="1" applyAlignment="1">
      <alignment horizontal="distributed" vertical="center" wrapText="1" justifyLastLine="1"/>
    </xf>
    <xf numFmtId="0" fontId="37" fillId="0" borderId="0" xfId="1" applyFont="1" applyFill="1" applyAlignment="1">
      <alignment horizontal="left" vertical="center"/>
    </xf>
    <xf numFmtId="0" fontId="37" fillId="0" borderId="7" xfId="1" applyFont="1" applyFill="1" applyBorder="1" applyAlignment="1">
      <alignment horizontal="left" vertical="center"/>
    </xf>
    <xf numFmtId="0" fontId="37" fillId="0" borderId="16" xfId="2" applyNumberFormat="1" applyFont="1" applyBorder="1" applyAlignment="1">
      <alignment horizontal="right" vertical="center" wrapText="1"/>
    </xf>
    <xf numFmtId="0" fontId="37" fillId="0" borderId="13" xfId="2" applyNumberFormat="1" applyFont="1" applyBorder="1" applyAlignment="1">
      <alignment horizontal="right" vertical="center" wrapText="1"/>
    </xf>
    <xf numFmtId="0" fontId="37" fillId="0" borderId="21" xfId="2" applyNumberFormat="1" applyFont="1" applyBorder="1" applyAlignment="1">
      <alignment horizontal="right" vertical="center" wrapText="1"/>
    </xf>
    <xf numFmtId="0" fontId="37" fillId="0" borderId="7" xfId="2" applyNumberFormat="1" applyFont="1" applyBorder="1" applyAlignment="1">
      <alignment horizontal="right" vertical="center" wrapText="1"/>
    </xf>
    <xf numFmtId="0" fontId="64" fillId="0" borderId="22" xfId="1" applyFont="1" applyFill="1" applyBorder="1" applyAlignment="1">
      <alignment horizontal="center" vertical="center" wrapText="1"/>
    </xf>
    <xf numFmtId="0" fontId="11" fillId="0" borderId="24" xfId="2" applyFont="1" applyBorder="1" applyAlignment="1">
      <alignment horizontal="right" vertical="top"/>
    </xf>
    <xf numFmtId="0" fontId="11" fillId="0" borderId="8" xfId="2" applyFont="1" applyBorder="1" applyAlignment="1">
      <alignment horizontal="right" vertical="top"/>
    </xf>
    <xf numFmtId="0" fontId="11" fillId="0" borderId="11" xfId="2" applyFont="1" applyBorder="1" applyAlignment="1">
      <alignment horizontal="right" vertical="top"/>
    </xf>
    <xf numFmtId="0" fontId="47" fillId="0" borderId="25" xfId="0" applyNumberFormat="1" applyFont="1" applyBorder="1" applyAlignment="1">
      <alignment horizontal="left" vertical="top"/>
    </xf>
    <xf numFmtId="0" fontId="47" fillId="0" borderId="13" xfId="0" applyNumberFormat="1" applyFont="1" applyBorder="1" applyAlignment="1">
      <alignment horizontal="left" vertical="top"/>
    </xf>
    <xf numFmtId="0" fontId="47" fillId="0" borderId="10" xfId="0" applyNumberFormat="1" applyFont="1" applyBorder="1" applyAlignment="1">
      <alignment horizontal="left" vertical="top"/>
    </xf>
    <xf numFmtId="0" fontId="47" fillId="0" borderId="5" xfId="0" applyNumberFormat="1" applyFont="1" applyBorder="1" applyAlignment="1">
      <alignment horizontal="left" vertical="top"/>
    </xf>
    <xf numFmtId="0" fontId="47" fillId="0" borderId="0" xfId="0" applyNumberFormat="1" applyFont="1" applyBorder="1" applyAlignment="1">
      <alignment horizontal="left" vertical="top"/>
    </xf>
    <xf numFmtId="0" fontId="47" fillId="0" borderId="8" xfId="0" applyNumberFormat="1" applyFont="1" applyBorder="1" applyAlignment="1">
      <alignment horizontal="left" vertical="top"/>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28" fillId="0" borderId="0" xfId="2" applyFont="1" applyBorder="1" applyAlignment="1">
      <alignment horizontal="left" vertical="top" wrapText="1"/>
    </xf>
    <xf numFmtId="0" fontId="29" fillId="0" borderId="6" xfId="1" applyFont="1" applyFill="1" applyBorder="1" applyAlignment="1">
      <alignment horizontal="center" vertical="center"/>
    </xf>
    <xf numFmtId="0" fontId="29" fillId="0" borderId="23" xfId="1" applyFont="1" applyFill="1" applyBorder="1" applyAlignment="1">
      <alignment horizontal="center" vertical="center"/>
    </xf>
    <xf numFmtId="0" fontId="37" fillId="0" borderId="27" xfId="2" applyNumberFormat="1" applyFont="1" applyBorder="1" applyAlignment="1">
      <alignment horizontal="left" vertical="center"/>
    </xf>
    <xf numFmtId="0" fontId="39" fillId="0" borderId="21" xfId="1" applyFont="1" applyFill="1" applyBorder="1" applyAlignment="1">
      <alignment horizontal="center" vertical="center" wrapText="1"/>
    </xf>
    <xf numFmtId="0" fontId="39" fillId="0" borderId="7" xfId="1" applyFont="1" applyFill="1" applyBorder="1" applyAlignment="1">
      <alignment horizontal="center" vertical="center" wrapText="1"/>
    </xf>
    <xf numFmtId="0" fontId="39" fillId="0" borderId="27" xfId="1" applyFont="1" applyFill="1" applyBorder="1" applyAlignment="1">
      <alignment horizontal="center" vertical="center" wrapText="1"/>
    </xf>
    <xf numFmtId="0" fontId="10" fillId="0" borderId="16"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0" xfId="1" applyFont="1" applyFill="1" applyBorder="1" applyAlignment="1">
      <alignment horizontal="left" vertical="center"/>
    </xf>
    <xf numFmtId="0" fontId="10" fillId="0" borderId="8"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1" xfId="1" applyFont="1" applyFill="1" applyBorder="1" applyAlignment="1">
      <alignment horizontal="left" vertical="center"/>
    </xf>
    <xf numFmtId="0" fontId="10" fillId="0" borderId="11" xfId="1" applyFont="1" applyFill="1" applyBorder="1" applyAlignment="1">
      <alignment horizontal="left" vertical="center"/>
    </xf>
    <xf numFmtId="0" fontId="37" fillId="0" borderId="21" xfId="2" applyNumberFormat="1" applyFont="1" applyBorder="1" applyAlignment="1">
      <alignment horizontal="center" vertical="center"/>
    </xf>
    <xf numFmtId="0" fontId="37" fillId="0" borderId="7" xfId="2" applyNumberFormat="1" applyFont="1" applyBorder="1" applyAlignment="1">
      <alignment horizontal="center" vertical="center"/>
    </xf>
    <xf numFmtId="0" fontId="37" fillId="0" borderId="27" xfId="2" applyNumberFormat="1" applyFont="1" applyBorder="1" applyAlignment="1">
      <alignment horizontal="center" vertical="center"/>
    </xf>
    <xf numFmtId="0" fontId="37" fillId="0" borderId="0" xfId="2" applyFont="1" applyAlignment="1">
      <alignment horizontal="left" vertical="center"/>
    </xf>
    <xf numFmtId="0" fontId="28" fillId="0" borderId="16" xfId="2" applyFont="1" applyBorder="1" applyAlignment="1">
      <alignment horizontal="left" vertical="top" shrinkToFit="1"/>
    </xf>
    <xf numFmtId="0" fontId="28" fillId="0" borderId="13" xfId="2" applyFont="1" applyBorder="1" applyAlignment="1">
      <alignment horizontal="left" vertical="top" shrinkToFit="1"/>
    </xf>
    <xf numFmtId="0" fontId="28" fillId="0" borderId="18" xfId="2" applyFont="1" applyBorder="1" applyAlignment="1">
      <alignment horizontal="left" vertical="top" shrinkToFit="1"/>
    </xf>
    <xf numFmtId="0" fontId="28" fillId="0" borderId="0" xfId="2" applyFont="1" applyBorder="1" applyAlignment="1">
      <alignment horizontal="left" vertical="top" shrinkToFit="1"/>
    </xf>
    <xf numFmtId="0" fontId="38" fillId="0" borderId="12" xfId="0" applyFont="1" applyBorder="1" applyAlignment="1">
      <alignment horizontal="center" vertical="center"/>
    </xf>
    <xf numFmtId="0" fontId="38" fillId="0" borderId="7" xfId="0" applyFont="1" applyBorder="1" applyAlignment="1">
      <alignment horizontal="center" vertical="center"/>
    </xf>
    <xf numFmtId="0" fontId="38" fillId="0" borderId="26" xfId="0" applyFont="1" applyBorder="1" applyAlignment="1">
      <alignment horizontal="center" vertical="center"/>
    </xf>
    <xf numFmtId="0" fontId="10" fillId="0" borderId="16" xfId="1" applyFont="1" applyFill="1" applyBorder="1" applyAlignment="1">
      <alignment horizontal="center"/>
    </xf>
    <xf numFmtId="0" fontId="10" fillId="0" borderId="13" xfId="1" applyFont="1" applyFill="1" applyBorder="1" applyAlignment="1">
      <alignment horizontal="center"/>
    </xf>
    <xf numFmtId="0" fontId="10" fillId="0" borderId="17" xfId="1" applyFont="1" applyFill="1" applyBorder="1" applyAlignment="1">
      <alignment horizontal="center"/>
    </xf>
    <xf numFmtId="0" fontId="10" fillId="0" borderId="18" xfId="1" applyFont="1" applyFill="1" applyBorder="1" applyAlignment="1">
      <alignment horizontal="center"/>
    </xf>
    <xf numFmtId="0" fontId="10" fillId="0" borderId="0" xfId="1" applyFont="1" applyFill="1" applyBorder="1" applyAlignment="1">
      <alignment horizontal="center"/>
    </xf>
    <xf numFmtId="0" fontId="10" fillId="0" borderId="2" xfId="1" applyFont="1" applyFill="1" applyBorder="1" applyAlignment="1">
      <alignment horizontal="center"/>
    </xf>
    <xf numFmtId="0" fontId="10" fillId="0" borderId="19" xfId="1" applyFont="1" applyFill="1" applyBorder="1" applyAlignment="1">
      <alignment horizontal="center"/>
    </xf>
    <xf numFmtId="0" fontId="10" fillId="0" borderId="1" xfId="1" applyFont="1" applyFill="1" applyBorder="1" applyAlignment="1">
      <alignment horizontal="center"/>
    </xf>
    <xf numFmtId="0" fontId="10" fillId="0" borderId="3" xfId="1" applyFont="1" applyFill="1" applyBorder="1" applyAlignment="1">
      <alignment horizontal="center"/>
    </xf>
    <xf numFmtId="0" fontId="10" fillId="0" borderId="49" xfId="1" applyFont="1" applyFill="1" applyBorder="1" applyAlignment="1">
      <alignment horizontal="center"/>
    </xf>
    <xf numFmtId="0" fontId="10" fillId="0" borderId="43" xfId="1" applyFont="1" applyFill="1" applyBorder="1" applyAlignment="1">
      <alignment horizontal="center"/>
    </xf>
    <xf numFmtId="0" fontId="10" fillId="0" borderId="44" xfId="1" applyFont="1" applyFill="1" applyBorder="1" applyAlignment="1">
      <alignment horizontal="center"/>
    </xf>
    <xf numFmtId="0" fontId="10" fillId="0" borderId="50" xfId="1" applyFont="1" applyFill="1" applyBorder="1" applyAlignment="1">
      <alignment horizontal="center"/>
    </xf>
    <xf numFmtId="0" fontId="10" fillId="0" borderId="45" xfId="1" applyFont="1" applyFill="1" applyBorder="1" applyAlignment="1">
      <alignment horizontal="center"/>
    </xf>
    <xf numFmtId="0" fontId="10" fillId="0" borderId="46" xfId="1" applyFont="1" applyFill="1" applyBorder="1" applyAlignment="1">
      <alignment horizontal="center"/>
    </xf>
    <xf numFmtId="0" fontId="10" fillId="0" borderId="51" xfId="1" applyFont="1" applyFill="1" applyBorder="1" applyAlignment="1">
      <alignment horizontal="center"/>
    </xf>
    <xf numFmtId="0" fontId="10" fillId="0" borderId="52" xfId="1" applyFont="1" applyFill="1" applyBorder="1" applyAlignment="1">
      <alignment horizontal="center"/>
    </xf>
    <xf numFmtId="0" fontId="10" fillId="0" borderId="53" xfId="1" applyFont="1" applyFill="1" applyBorder="1" applyAlignment="1">
      <alignment horizontal="center"/>
    </xf>
    <xf numFmtId="0" fontId="28" fillId="0" borderId="26" xfId="2" applyFont="1" applyBorder="1" applyAlignment="1">
      <alignment horizontal="center" vertical="top"/>
    </xf>
    <xf numFmtId="0" fontId="11" fillId="0" borderId="10" xfId="2" applyFont="1" applyBorder="1" applyAlignment="1">
      <alignment horizontal="center" vertical="top"/>
    </xf>
    <xf numFmtId="0" fontId="11" fillId="0" borderId="8" xfId="2" applyFont="1" applyBorder="1" applyAlignment="1">
      <alignment horizontal="center" vertical="top"/>
    </xf>
    <xf numFmtId="0" fontId="11" fillId="0" borderId="26" xfId="2" applyFont="1" applyBorder="1" applyAlignment="1">
      <alignment horizontal="center" vertical="top"/>
    </xf>
    <xf numFmtId="0" fontId="31" fillId="0" borderId="13" xfId="2" applyFont="1" applyBorder="1" applyAlignment="1">
      <alignment vertical="center" justifyLastLine="1" shrinkToFit="1"/>
    </xf>
    <xf numFmtId="0" fontId="31" fillId="0" borderId="10" xfId="2" applyFont="1" applyBorder="1" applyAlignment="1">
      <alignment vertical="center" justifyLastLine="1" shrinkToFit="1"/>
    </xf>
    <xf numFmtId="0" fontId="31" fillId="0" borderId="0" xfId="2" applyFont="1" applyBorder="1" applyAlignment="1">
      <alignment vertical="center" justifyLastLine="1" shrinkToFit="1"/>
    </xf>
    <xf numFmtId="0" fontId="31" fillId="0" borderId="8" xfId="2" applyFont="1" applyBorder="1" applyAlignment="1">
      <alignment vertical="center" justifyLastLine="1" shrinkToFit="1"/>
    </xf>
    <xf numFmtId="0" fontId="31" fillId="0" borderId="7" xfId="2" applyFont="1" applyBorder="1" applyAlignment="1">
      <alignment vertical="center" justifyLastLine="1" shrinkToFit="1"/>
    </xf>
    <xf numFmtId="0" fontId="31" fillId="0" borderId="26" xfId="2" applyFont="1" applyBorder="1" applyAlignment="1">
      <alignment vertical="center" justifyLastLine="1" shrinkToFit="1"/>
    </xf>
    <xf numFmtId="0" fontId="10" fillId="0" borderId="22" xfId="1" applyFont="1" applyFill="1" applyBorder="1" applyAlignment="1">
      <alignment horizontal="left" vertical="center"/>
    </xf>
    <xf numFmtId="0" fontId="10" fillId="0" borderId="4" xfId="1" applyFont="1" applyFill="1" applyBorder="1" applyAlignment="1">
      <alignment horizontal="left" vertical="center"/>
    </xf>
    <xf numFmtId="0" fontId="10" fillId="0" borderId="24" xfId="1" applyFont="1" applyFill="1" applyBorder="1" applyAlignment="1">
      <alignment horizontal="left" vertical="center"/>
    </xf>
    <xf numFmtId="0" fontId="46" fillId="0" borderId="22" xfId="2" applyNumberFormat="1" applyFont="1" applyBorder="1" applyAlignment="1">
      <alignment horizontal="right" vertical="center"/>
    </xf>
    <xf numFmtId="0" fontId="46" fillId="0" borderId="4" xfId="2" applyNumberFormat="1" applyFont="1" applyBorder="1" applyAlignment="1">
      <alignment horizontal="right" vertical="center"/>
    </xf>
    <xf numFmtId="0" fontId="39" fillId="0" borderId="25" xfId="2" applyFont="1" applyBorder="1" applyAlignment="1">
      <alignment horizontal="distributed" vertical="center" justifyLastLine="1"/>
    </xf>
    <xf numFmtId="0" fontId="39" fillId="0" borderId="13" xfId="2" applyFont="1" applyBorder="1" applyAlignment="1">
      <alignment horizontal="distributed" vertical="center" justifyLastLine="1"/>
    </xf>
    <xf numFmtId="0" fontId="39" fillId="0" borderId="17" xfId="2" applyFont="1" applyBorder="1" applyAlignment="1">
      <alignment horizontal="distributed" vertical="center" justifyLastLine="1"/>
    </xf>
    <xf numFmtId="0" fontId="28" fillId="0" borderId="16" xfId="2" applyFont="1" applyBorder="1" applyAlignment="1">
      <alignment vertical="top"/>
    </xf>
    <xf numFmtId="0" fontId="28" fillId="0" borderId="13" xfId="2" applyFont="1" applyBorder="1" applyAlignment="1">
      <alignment vertical="top"/>
    </xf>
    <xf numFmtId="0" fontId="28" fillId="0" borderId="18" xfId="2" applyFont="1" applyBorder="1" applyAlignment="1">
      <alignment vertical="top"/>
    </xf>
    <xf numFmtId="0" fontId="28" fillId="0" borderId="0" xfId="2" applyFont="1" applyBorder="1" applyAlignment="1">
      <alignment vertical="top"/>
    </xf>
    <xf numFmtId="0" fontId="28" fillId="0" borderId="25" xfId="2" applyFont="1" applyBorder="1" applyAlignment="1">
      <alignment horizontal="center" vertical="center" wrapText="1" shrinkToFit="1"/>
    </xf>
    <xf numFmtId="0" fontId="28" fillId="0" borderId="13" xfId="2" applyFont="1" applyBorder="1" applyAlignment="1">
      <alignment horizontal="center" vertical="center" wrapText="1" shrinkToFit="1"/>
    </xf>
    <xf numFmtId="0" fontId="28" fillId="0" borderId="17" xfId="2" applyFont="1" applyBorder="1" applyAlignment="1">
      <alignment horizontal="center" vertical="center" wrapText="1" shrinkToFit="1"/>
    </xf>
    <xf numFmtId="0" fontId="28" fillId="0" borderId="5" xfId="2" applyFont="1" applyBorder="1" applyAlignment="1">
      <alignment horizontal="center" vertical="center" wrapText="1" shrinkToFit="1"/>
    </xf>
    <xf numFmtId="0" fontId="28" fillId="0" borderId="0" xfId="2" applyFont="1" applyBorder="1" applyAlignment="1">
      <alignment horizontal="center" vertical="center" wrapText="1" shrinkToFit="1"/>
    </xf>
    <xf numFmtId="0" fontId="28" fillId="0" borderId="2" xfId="2" applyFont="1" applyBorder="1" applyAlignment="1">
      <alignment horizontal="center" vertical="center" wrapText="1" shrinkToFit="1"/>
    </xf>
    <xf numFmtId="0" fontId="28" fillId="0" borderId="9" xfId="2" applyFont="1" applyBorder="1" applyAlignment="1">
      <alignment horizontal="center" vertical="center" wrapText="1" shrinkToFit="1"/>
    </xf>
    <xf numFmtId="0" fontId="28" fillId="0" borderId="1" xfId="2" applyFont="1" applyBorder="1" applyAlignment="1">
      <alignment horizontal="center" vertical="center" wrapText="1" shrinkToFit="1"/>
    </xf>
    <xf numFmtId="0" fontId="28" fillId="0" borderId="3" xfId="2" applyFont="1" applyBorder="1" applyAlignment="1">
      <alignment horizontal="center" vertical="center" wrapText="1" shrinkToFit="1"/>
    </xf>
    <xf numFmtId="0" fontId="45" fillId="0" borderId="18" xfId="2" applyFont="1" applyBorder="1" applyAlignment="1">
      <alignment horizontal="center" vertical="top" wrapText="1"/>
    </xf>
    <xf numFmtId="0" fontId="45" fillId="0" borderId="0" xfId="2" applyFont="1" applyBorder="1" applyAlignment="1">
      <alignment horizontal="center" vertical="top" wrapText="1"/>
    </xf>
    <xf numFmtId="0" fontId="45" fillId="0" borderId="8" xfId="2" applyFont="1" applyBorder="1" applyAlignment="1">
      <alignment horizontal="center" vertical="top" wrapText="1"/>
    </xf>
    <xf numFmtId="0" fontId="45" fillId="0" borderId="19" xfId="2" applyFont="1" applyBorder="1" applyAlignment="1">
      <alignment horizontal="center" vertical="top" wrapText="1"/>
    </xf>
    <xf numFmtId="0" fontId="45" fillId="0" borderId="1" xfId="2" applyFont="1" applyBorder="1" applyAlignment="1">
      <alignment horizontal="center" vertical="top" wrapText="1"/>
    </xf>
    <xf numFmtId="0" fontId="45" fillId="0" borderId="11" xfId="2" applyFont="1" applyBorder="1" applyAlignment="1">
      <alignment horizontal="center" vertical="top" wrapText="1"/>
    </xf>
    <xf numFmtId="0" fontId="39" fillId="0" borderId="19" xfId="2" applyFont="1" applyBorder="1" applyAlignment="1">
      <alignment horizontal="center" vertical="center" wrapText="1"/>
    </xf>
    <xf numFmtId="0" fontId="39" fillId="0" borderId="1" xfId="2" applyFont="1" applyBorder="1" applyAlignment="1">
      <alignment horizontal="center" vertical="center" wrapText="1"/>
    </xf>
    <xf numFmtId="0" fontId="39" fillId="0" borderId="3" xfId="2" applyFont="1" applyBorder="1" applyAlignment="1">
      <alignment horizontal="center" vertical="center" wrapText="1"/>
    </xf>
    <xf numFmtId="0" fontId="31" fillId="0" borderId="25" xfId="2" applyFont="1" applyBorder="1" applyAlignment="1">
      <alignment horizontal="center" vertical="center" wrapText="1" justifyLastLine="1"/>
    </xf>
    <xf numFmtId="0" fontId="31" fillId="0" borderId="13" xfId="2" applyFont="1" applyBorder="1" applyAlignment="1">
      <alignment horizontal="center" vertical="center" wrapText="1" justifyLastLine="1"/>
    </xf>
    <xf numFmtId="0" fontId="31" fillId="0" borderId="17" xfId="2" applyFont="1" applyBorder="1" applyAlignment="1">
      <alignment horizontal="center" vertical="center" wrapText="1" justifyLastLine="1"/>
    </xf>
    <xf numFmtId="0" fontId="31" fillId="0" borderId="5" xfId="2" applyFont="1" applyBorder="1" applyAlignment="1">
      <alignment horizontal="center" vertical="center" wrapText="1" justifyLastLine="1"/>
    </xf>
    <xf numFmtId="0" fontId="31" fillId="0" borderId="0" xfId="2" applyFont="1" applyBorder="1" applyAlignment="1">
      <alignment horizontal="center" vertical="center" wrapText="1" justifyLastLine="1"/>
    </xf>
    <xf numFmtId="0" fontId="31" fillId="0" borderId="2" xfId="2" applyFont="1" applyBorder="1" applyAlignment="1">
      <alignment horizontal="center" vertical="center" wrapText="1" justifyLastLine="1"/>
    </xf>
    <xf numFmtId="0" fontId="31" fillId="0" borderId="9" xfId="2" applyFont="1" applyBorder="1" applyAlignment="1">
      <alignment horizontal="center" vertical="center" wrapText="1" justifyLastLine="1"/>
    </xf>
    <xf numFmtId="0" fontId="31" fillId="0" borderId="1" xfId="2" applyFont="1" applyBorder="1" applyAlignment="1">
      <alignment horizontal="center" vertical="center" wrapText="1" justifyLastLine="1"/>
    </xf>
    <xf numFmtId="0" fontId="31" fillId="0" borderId="3" xfId="2" applyFont="1" applyBorder="1" applyAlignment="1">
      <alignment horizontal="center" vertical="center" wrapText="1" justifyLastLine="1"/>
    </xf>
    <xf numFmtId="0" fontId="37" fillId="0" borderId="10" xfId="2" applyNumberFormat="1" applyFont="1" applyBorder="1" applyAlignment="1">
      <alignment horizontal="center" vertical="center" wrapText="1"/>
    </xf>
    <xf numFmtId="0" fontId="37" fillId="0" borderId="8" xfId="2" applyNumberFormat="1" applyFont="1" applyBorder="1" applyAlignment="1">
      <alignment horizontal="center" vertical="center" wrapText="1"/>
    </xf>
    <xf numFmtId="0" fontId="37" fillId="0" borderId="11" xfId="2" applyNumberFormat="1" applyFont="1" applyBorder="1" applyAlignment="1">
      <alignment horizontal="center" vertical="center" wrapText="1"/>
    </xf>
    <xf numFmtId="0" fontId="27" fillId="0" borderId="25" xfId="2" applyNumberFormat="1" applyFont="1" applyBorder="1" applyAlignment="1">
      <alignment horizontal="center" vertical="center" justifyLastLine="1" shrinkToFit="1"/>
    </xf>
    <xf numFmtId="0" fontId="27" fillId="0" borderId="13" xfId="2" applyNumberFormat="1" applyFont="1" applyBorder="1" applyAlignment="1">
      <alignment horizontal="center" vertical="center" justifyLastLine="1" shrinkToFit="1"/>
    </xf>
    <xf numFmtId="0" fontId="27" fillId="0" borderId="5" xfId="2" applyNumberFormat="1" applyFont="1" applyBorder="1" applyAlignment="1">
      <alignment horizontal="center" vertical="center" justifyLastLine="1" shrinkToFit="1"/>
    </xf>
    <xf numFmtId="0" fontId="27" fillId="0" borderId="0" xfId="2" applyNumberFormat="1" applyFont="1" applyBorder="1" applyAlignment="1">
      <alignment horizontal="center" vertical="center" justifyLastLine="1" shrinkToFit="1"/>
    </xf>
    <xf numFmtId="0" fontId="27" fillId="0" borderId="12" xfId="2" applyNumberFormat="1" applyFont="1" applyBorder="1" applyAlignment="1">
      <alignment horizontal="center" vertical="center" justifyLastLine="1" shrinkToFit="1"/>
    </xf>
    <xf numFmtId="0" fontId="27" fillId="0" borderId="7" xfId="2" applyNumberFormat="1" applyFont="1" applyBorder="1" applyAlignment="1">
      <alignment horizontal="center" vertical="center" justifyLastLine="1" shrinkToFit="1"/>
    </xf>
    <xf numFmtId="0" fontId="47" fillId="0" borderId="0" xfId="2" applyNumberFormat="1" applyFont="1" applyBorder="1" applyAlignment="1">
      <alignment horizontal="right" vertical="top" wrapText="1"/>
    </xf>
    <xf numFmtId="0" fontId="47" fillId="0" borderId="1" xfId="2" applyNumberFormat="1" applyFont="1" applyBorder="1" applyAlignment="1">
      <alignment horizontal="right" vertical="top" wrapText="1"/>
    </xf>
    <xf numFmtId="0" fontId="31" fillId="0" borderId="25"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17" xfId="2" applyFont="1" applyBorder="1" applyAlignment="1">
      <alignment horizontal="center" vertical="center" wrapText="1"/>
    </xf>
    <xf numFmtId="0" fontId="31" fillId="0" borderId="12"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27" xfId="2" applyFont="1" applyBorder="1" applyAlignment="1">
      <alignment horizontal="center" vertical="center" wrapText="1"/>
    </xf>
    <xf numFmtId="0" fontId="64" fillId="0" borderId="25" xfId="2" applyFont="1" applyBorder="1" applyAlignment="1">
      <alignment horizontal="center" vertical="center" wrapText="1"/>
    </xf>
    <xf numFmtId="0" fontId="64" fillId="0" borderId="13" xfId="2" applyFont="1" applyBorder="1" applyAlignment="1">
      <alignment horizontal="center" vertical="center" wrapText="1"/>
    </xf>
    <xf numFmtId="0" fontId="64" fillId="0" borderId="17" xfId="2" applyFont="1" applyBorder="1" applyAlignment="1">
      <alignment horizontal="center" vertical="center" wrapText="1"/>
    </xf>
    <xf numFmtId="0" fontId="64" fillId="0" borderId="5" xfId="2" applyFont="1" applyBorder="1" applyAlignment="1">
      <alignment horizontal="center" vertical="center" wrapText="1"/>
    </xf>
    <xf numFmtId="0" fontId="64" fillId="0" borderId="0" xfId="2" applyFont="1" applyBorder="1" applyAlignment="1">
      <alignment horizontal="center" vertical="center" wrapText="1"/>
    </xf>
    <xf numFmtId="0" fontId="64" fillId="0" borderId="2" xfId="2" applyFont="1" applyBorder="1" applyAlignment="1">
      <alignment horizontal="center" vertical="center" wrapText="1"/>
    </xf>
    <xf numFmtId="0" fontId="64" fillId="0" borderId="9" xfId="2" applyFont="1" applyBorder="1" applyAlignment="1">
      <alignment horizontal="center" vertical="center" wrapText="1"/>
    </xf>
    <xf numFmtId="0" fontId="64" fillId="0" borderId="1" xfId="2" applyFont="1" applyBorder="1" applyAlignment="1">
      <alignment horizontal="center" vertical="center" wrapText="1"/>
    </xf>
    <xf numFmtId="0" fontId="64" fillId="0" borderId="3" xfId="2" applyFont="1" applyBorder="1" applyAlignment="1">
      <alignment horizontal="center" vertical="center" wrapText="1"/>
    </xf>
    <xf numFmtId="0" fontId="31" fillId="0" borderId="22" xfId="1" applyFont="1" applyFill="1" applyBorder="1" applyAlignment="1">
      <alignment horizontal="center" vertical="center"/>
    </xf>
    <xf numFmtId="0" fontId="31" fillId="0" borderId="4" xfId="1" applyFont="1" applyFill="1" applyBorder="1" applyAlignment="1">
      <alignment horizontal="center" vertical="center"/>
    </xf>
    <xf numFmtId="0" fontId="31" fillId="0" borderId="23" xfId="1" applyFont="1" applyFill="1" applyBorder="1" applyAlignment="1">
      <alignment horizontal="center" vertical="center"/>
    </xf>
    <xf numFmtId="0" fontId="39" fillId="0" borderId="21" xfId="2" applyFont="1" applyBorder="1" applyAlignment="1">
      <alignment horizontal="center" vertical="top"/>
    </xf>
    <xf numFmtId="0" fontId="31" fillId="0" borderId="16" xfId="2" applyFont="1" applyBorder="1" applyAlignment="1">
      <alignment horizontal="center" vertical="center"/>
    </xf>
    <xf numFmtId="0" fontId="31" fillId="0" borderId="21" xfId="2" applyFont="1" applyBorder="1" applyAlignment="1">
      <alignment horizontal="center" vertical="center"/>
    </xf>
    <xf numFmtId="0" fontId="31" fillId="0" borderId="7" xfId="2" applyFont="1" applyBorder="1" applyAlignment="1">
      <alignment horizontal="center" vertical="center"/>
    </xf>
    <xf numFmtId="0" fontId="31" fillId="0" borderId="27" xfId="2" applyFont="1" applyBorder="1" applyAlignment="1">
      <alignment horizontal="center" vertical="center"/>
    </xf>
    <xf numFmtId="0" fontId="37" fillId="0" borderId="23" xfId="2" applyNumberFormat="1" applyFont="1" applyBorder="1" applyAlignment="1">
      <alignment horizontal="center" vertical="center"/>
    </xf>
    <xf numFmtId="0" fontId="28" fillId="0" borderId="6"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24" xfId="2" applyFont="1" applyBorder="1" applyAlignment="1">
      <alignment horizontal="center" vertical="top"/>
    </xf>
    <xf numFmtId="0" fontId="28" fillId="0" borderId="25"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34" fillId="0" borderId="22"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23" xfId="1" applyFont="1" applyFill="1" applyBorder="1" applyAlignment="1">
      <alignment horizontal="center" vertical="center"/>
    </xf>
    <xf numFmtId="0" fontId="37" fillId="0" borderId="4" xfId="2" applyNumberFormat="1" applyFont="1" applyBorder="1" applyAlignment="1">
      <alignment horizontal="center" vertical="center" wrapText="1"/>
    </xf>
    <xf numFmtId="0" fontId="28" fillId="0" borderId="22" xfId="2" applyFont="1" applyBorder="1" applyAlignment="1">
      <alignment horizontal="left" vertical="top" wrapText="1"/>
    </xf>
    <xf numFmtId="0" fontId="28" fillId="0" borderId="4" xfId="2" applyFont="1" applyBorder="1" applyAlignment="1">
      <alignment horizontal="left" vertical="top" wrapText="1"/>
    </xf>
    <xf numFmtId="0" fontId="28" fillId="0" borderId="18" xfId="2" applyFont="1" applyBorder="1" applyAlignment="1">
      <alignment horizontal="left" vertical="top" wrapText="1"/>
    </xf>
    <xf numFmtId="0" fontId="42" fillId="0" borderId="0" xfId="1" applyFont="1" applyFill="1" applyAlignment="1">
      <alignment horizontal="center" vertical="center"/>
    </xf>
    <xf numFmtId="0" fontId="55" fillId="0" borderId="0" xfId="1" applyNumberFormat="1" applyFont="1" applyFill="1" applyAlignment="1">
      <alignment horizontal="center" vertical="center"/>
    </xf>
    <xf numFmtId="0" fontId="51" fillId="0" borderId="17" xfId="1" applyFont="1" applyFill="1" applyBorder="1" applyAlignment="1">
      <alignment horizontal="right" vertical="top"/>
    </xf>
    <xf numFmtId="0" fontId="51" fillId="0" borderId="2" xfId="1" applyFont="1" applyFill="1" applyBorder="1" applyAlignment="1">
      <alignment horizontal="right" vertical="top"/>
    </xf>
    <xf numFmtId="0" fontId="51" fillId="0" borderId="3" xfId="1" applyFont="1" applyFill="1" applyBorder="1" applyAlignment="1">
      <alignment horizontal="right" vertical="top"/>
    </xf>
    <xf numFmtId="0" fontId="17" fillId="0" borderId="5" xfId="1" applyFont="1" applyFill="1" applyBorder="1" applyAlignment="1">
      <alignment vertical="center"/>
    </xf>
    <xf numFmtId="0" fontId="17" fillId="0" borderId="0" xfId="1" applyFont="1" applyFill="1" applyBorder="1" applyAlignment="1">
      <alignment vertical="center"/>
    </xf>
    <xf numFmtId="0" fontId="17" fillId="0" borderId="9" xfId="1" applyFont="1" applyFill="1" applyBorder="1" applyAlignment="1">
      <alignment vertical="center"/>
    </xf>
    <xf numFmtId="0" fontId="17" fillId="0" borderId="1" xfId="1" applyFont="1" applyFill="1" applyBorder="1" applyAlignment="1">
      <alignment vertical="center"/>
    </xf>
    <xf numFmtId="0" fontId="37" fillId="0" borderId="0" xfId="2" applyFont="1" applyBorder="1" applyAlignment="1">
      <alignment vertical="center"/>
    </xf>
    <xf numFmtId="0" fontId="37" fillId="0" borderId="7" xfId="2" applyFont="1" applyBorder="1" applyAlignment="1">
      <alignment vertical="center"/>
    </xf>
    <xf numFmtId="0" fontId="19" fillId="0" borderId="10" xfId="2" applyFont="1" applyBorder="1" applyAlignment="1">
      <alignment horizontal="center"/>
    </xf>
    <xf numFmtId="0" fontId="19" fillId="0" borderId="8" xfId="2" applyFont="1" applyBorder="1" applyAlignment="1">
      <alignment horizontal="center"/>
    </xf>
    <xf numFmtId="0" fontId="19" fillId="0" borderId="26" xfId="2" applyFont="1" applyBorder="1" applyAlignment="1">
      <alignment horizontal="center"/>
    </xf>
    <xf numFmtId="0" fontId="37" fillId="0" borderId="21" xfId="2" applyNumberFormat="1" applyFont="1" applyBorder="1" applyAlignment="1">
      <alignment horizontal="right" vertical="center"/>
    </xf>
    <xf numFmtId="0" fontId="6" fillId="0" borderId="17" xfId="2" applyFont="1" applyBorder="1" applyAlignment="1">
      <alignment horizontal="center"/>
    </xf>
    <xf numFmtId="0" fontId="6" fillId="0" borderId="2" xfId="2" applyFont="1" applyBorder="1" applyAlignment="1">
      <alignment horizontal="center"/>
    </xf>
    <xf numFmtId="0" fontId="6" fillId="0" borderId="27" xfId="2" applyFont="1" applyBorder="1" applyAlignment="1">
      <alignment horizontal="center"/>
    </xf>
    <xf numFmtId="0" fontId="26" fillId="0" borderId="25" xfId="2" applyFont="1" applyBorder="1" applyAlignment="1">
      <alignment horizontal="distributed" vertical="center" justifyLastLine="1"/>
    </xf>
    <xf numFmtId="0" fontId="26" fillId="0" borderId="5" xfId="2" applyFont="1" applyBorder="1" applyAlignment="1">
      <alignment horizontal="distributed" vertical="center" justifyLastLine="1"/>
    </xf>
    <xf numFmtId="0" fontId="26" fillId="0" borderId="12" xfId="2" applyFont="1" applyBorder="1" applyAlignment="1">
      <alignment horizontal="distributed" vertical="center" justifyLastLine="1"/>
    </xf>
    <xf numFmtId="0" fontId="26" fillId="0" borderId="7" xfId="2" applyFont="1" applyBorder="1" applyAlignment="1">
      <alignment horizontal="distributed" vertical="center" justifyLastLine="1"/>
    </xf>
    <xf numFmtId="0" fontId="26" fillId="0" borderId="27" xfId="2" applyFont="1" applyBorder="1" applyAlignment="1">
      <alignment horizontal="distributed" vertical="center" justifyLastLine="1"/>
    </xf>
    <xf numFmtId="0" fontId="41" fillId="0" borderId="4" xfId="2" applyFont="1" applyBorder="1" applyAlignment="1">
      <alignment vertical="top" wrapText="1"/>
    </xf>
    <xf numFmtId="0" fontId="41" fillId="0" borderId="24" xfId="2" applyFont="1" applyBorder="1" applyAlignment="1">
      <alignment vertical="top" wrapText="1"/>
    </xf>
    <xf numFmtId="0" fontId="41" fillId="0" borderId="0" xfId="2" applyFont="1" applyBorder="1" applyAlignment="1">
      <alignment vertical="top" wrapText="1"/>
    </xf>
    <xf numFmtId="0" fontId="41" fillId="0" borderId="8" xfId="2" applyFont="1" applyBorder="1" applyAlignment="1">
      <alignment vertical="top" wrapText="1"/>
    </xf>
    <xf numFmtId="0" fontId="41" fillId="0" borderId="0" xfId="2" applyFont="1" applyBorder="1" applyAlignment="1">
      <alignment horizontal="left" vertical="top" wrapText="1"/>
    </xf>
    <xf numFmtId="0" fontId="39" fillId="0" borderId="25" xfId="2" applyFont="1" applyBorder="1" applyAlignment="1">
      <alignment horizontal="center" vertical="center" shrinkToFit="1"/>
    </xf>
    <xf numFmtId="0" fontId="39" fillId="0" borderId="13" xfId="2" applyFont="1" applyBorder="1" applyAlignment="1">
      <alignment horizontal="center" vertical="center" shrinkToFit="1"/>
    </xf>
    <xf numFmtId="0" fontId="39" fillId="0" borderId="17" xfId="2" applyFont="1" applyBorder="1" applyAlignment="1">
      <alignment horizontal="center" vertical="center" shrinkToFit="1"/>
    </xf>
    <xf numFmtId="0" fontId="39" fillId="0" borderId="5" xfId="2" applyFont="1" applyBorder="1" applyAlignment="1">
      <alignment horizontal="center" vertical="center" shrinkToFit="1"/>
    </xf>
    <xf numFmtId="0" fontId="39" fillId="0" borderId="0" xfId="2" applyFont="1" applyBorder="1" applyAlignment="1">
      <alignment horizontal="center" vertical="center" shrinkToFit="1"/>
    </xf>
    <xf numFmtId="0" fontId="39" fillId="0" borderId="2" xfId="2" applyFont="1" applyBorder="1" applyAlignment="1">
      <alignment horizontal="center" vertical="center" shrinkToFit="1"/>
    </xf>
    <xf numFmtId="0" fontId="39" fillId="0" borderId="12" xfId="2" applyFont="1" applyBorder="1" applyAlignment="1">
      <alignment horizontal="center" vertical="center" shrinkToFit="1"/>
    </xf>
    <xf numFmtId="0" fontId="39" fillId="0" borderId="7" xfId="2" applyFont="1" applyBorder="1" applyAlignment="1">
      <alignment horizontal="center" vertical="center" shrinkToFit="1"/>
    </xf>
    <xf numFmtId="0" fontId="39" fillId="0" borderId="27" xfId="2" applyFont="1" applyBorder="1" applyAlignment="1">
      <alignment horizontal="center" vertical="center" shrinkToFit="1"/>
    </xf>
    <xf numFmtId="0" fontId="67" fillId="0" borderId="16" xfId="1" applyFont="1" applyFill="1" applyBorder="1" applyAlignment="1">
      <alignment horizontal="center" vertical="center" wrapText="1"/>
    </xf>
    <xf numFmtId="0" fontId="67" fillId="0" borderId="13" xfId="1" applyFont="1" applyFill="1" applyBorder="1" applyAlignment="1">
      <alignment horizontal="center" vertical="center" wrapText="1"/>
    </xf>
    <xf numFmtId="0" fontId="67" fillId="0" borderId="17" xfId="1" applyFont="1" applyFill="1" applyBorder="1" applyAlignment="1">
      <alignment horizontal="center" vertical="center" wrapText="1"/>
    </xf>
    <xf numFmtId="0" fontId="67" fillId="0" borderId="18" xfId="1" applyFont="1" applyFill="1" applyBorder="1" applyAlignment="1">
      <alignment horizontal="center" vertical="center" wrapText="1"/>
    </xf>
    <xf numFmtId="0" fontId="67" fillId="0" borderId="0" xfId="1" applyFont="1" applyFill="1" applyBorder="1" applyAlignment="1">
      <alignment horizontal="center" vertical="center" wrapText="1"/>
    </xf>
    <xf numFmtId="0" fontId="67" fillId="0" borderId="2" xfId="1" applyFont="1" applyFill="1" applyBorder="1" applyAlignment="1">
      <alignment horizontal="center" vertical="center" wrapText="1"/>
    </xf>
    <xf numFmtId="0" fontId="67" fillId="0" borderId="19" xfId="1" applyFont="1" applyFill="1" applyBorder="1" applyAlignment="1">
      <alignment horizontal="center" vertical="center" wrapText="1"/>
    </xf>
    <xf numFmtId="0" fontId="67" fillId="0" borderId="1" xfId="1" applyFont="1" applyFill="1" applyBorder="1" applyAlignment="1">
      <alignment horizontal="center" vertical="center" wrapText="1"/>
    </xf>
    <xf numFmtId="0" fontId="67" fillId="0" borderId="3" xfId="1" applyFont="1" applyFill="1" applyBorder="1" applyAlignment="1">
      <alignment horizontal="center" vertical="center" wrapText="1"/>
    </xf>
    <xf numFmtId="0" fontId="54" fillId="0" borderId="0" xfId="1" applyFont="1" applyFill="1" applyBorder="1" applyAlignment="1">
      <alignment horizontal="right" vertical="center"/>
    </xf>
    <xf numFmtId="0" fontId="54" fillId="0" borderId="7" xfId="1" applyFont="1" applyFill="1" applyBorder="1" applyAlignment="1">
      <alignment horizontal="right" vertical="center"/>
    </xf>
    <xf numFmtId="0" fontId="43" fillId="0" borderId="16" xfId="1" applyNumberFormat="1" applyFont="1" applyFill="1" applyBorder="1" applyAlignment="1">
      <alignment horizontal="center" vertical="center"/>
    </xf>
    <xf numFmtId="0" fontId="43" fillId="0" borderId="13" xfId="1" applyNumberFormat="1" applyFont="1" applyFill="1" applyBorder="1" applyAlignment="1">
      <alignment horizontal="center" vertical="center"/>
    </xf>
    <xf numFmtId="0" fontId="43" fillId="0" borderId="17" xfId="1" applyNumberFormat="1" applyFont="1" applyFill="1" applyBorder="1" applyAlignment="1">
      <alignment horizontal="center" vertical="center"/>
    </xf>
    <xf numFmtId="0" fontId="43" fillId="0" borderId="18" xfId="1" applyNumberFormat="1" applyFont="1" applyFill="1" applyBorder="1" applyAlignment="1">
      <alignment horizontal="center" vertical="center"/>
    </xf>
    <xf numFmtId="0" fontId="43" fillId="0" borderId="0" xfId="1" applyNumberFormat="1" applyFont="1" applyFill="1" applyBorder="1" applyAlignment="1">
      <alignment horizontal="center" vertical="center"/>
    </xf>
    <xf numFmtId="0" fontId="43" fillId="0" borderId="2" xfId="1" applyNumberFormat="1" applyFont="1" applyFill="1" applyBorder="1" applyAlignment="1">
      <alignment horizontal="center" vertical="center"/>
    </xf>
    <xf numFmtId="0" fontId="43" fillId="0" borderId="19" xfId="1" applyNumberFormat="1" applyFont="1" applyFill="1" applyBorder="1" applyAlignment="1">
      <alignment horizontal="center" vertical="center"/>
    </xf>
    <xf numFmtId="0" fontId="43" fillId="0" borderId="1" xfId="1" applyNumberFormat="1" applyFont="1" applyFill="1" applyBorder="1" applyAlignment="1">
      <alignment horizontal="center" vertical="center"/>
    </xf>
    <xf numFmtId="0" fontId="43" fillId="0" borderId="3" xfId="1" applyNumberFormat="1" applyFont="1" applyFill="1" applyBorder="1" applyAlignment="1">
      <alignment horizontal="center" vertical="center"/>
    </xf>
    <xf numFmtId="0" fontId="23" fillId="0" borderId="16" xfId="1" applyNumberFormat="1" applyFont="1" applyFill="1" applyBorder="1" applyAlignment="1">
      <alignment horizontal="center" vertical="center"/>
    </xf>
    <xf numFmtId="0" fontId="23" fillId="0" borderId="13" xfId="1" applyNumberFormat="1" applyFont="1" applyFill="1" applyBorder="1" applyAlignment="1">
      <alignment horizontal="center" vertical="center"/>
    </xf>
    <xf numFmtId="0" fontId="23" fillId="0" borderId="10" xfId="1" applyNumberFormat="1" applyFont="1" applyFill="1" applyBorder="1" applyAlignment="1">
      <alignment horizontal="center" vertical="center"/>
    </xf>
    <xf numFmtId="0" fontId="23" fillId="0" borderId="18"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23" fillId="0" borderId="8" xfId="1" applyNumberFormat="1" applyFont="1" applyFill="1" applyBorder="1" applyAlignment="1">
      <alignment horizontal="center" vertical="center"/>
    </xf>
    <xf numFmtId="0" fontId="23" fillId="0" borderId="19" xfId="1" applyNumberFormat="1" applyFont="1" applyFill="1" applyBorder="1" applyAlignment="1">
      <alignment horizontal="center" vertical="center"/>
    </xf>
    <xf numFmtId="0" fontId="23" fillId="0" borderId="1" xfId="1" applyNumberFormat="1" applyFont="1" applyFill="1" applyBorder="1" applyAlignment="1">
      <alignment horizontal="center" vertical="center"/>
    </xf>
    <xf numFmtId="0" fontId="23" fillId="0" borderId="11" xfId="1" applyNumberFormat="1" applyFont="1" applyFill="1" applyBorder="1" applyAlignment="1">
      <alignment horizontal="center" vertical="center"/>
    </xf>
    <xf numFmtId="0" fontId="43" fillId="0" borderId="10" xfId="1" applyNumberFormat="1" applyFont="1" applyFill="1" applyBorder="1" applyAlignment="1">
      <alignment horizontal="center" vertical="center"/>
    </xf>
    <xf numFmtId="0" fontId="43" fillId="0" borderId="8" xfId="1" applyNumberFormat="1" applyFont="1" applyFill="1" applyBorder="1" applyAlignment="1">
      <alignment horizontal="center" vertical="center"/>
    </xf>
    <xf numFmtId="0" fontId="43" fillId="0" borderId="11" xfId="1" applyNumberFormat="1" applyFont="1" applyFill="1" applyBorder="1" applyAlignment="1">
      <alignment horizontal="center" vertical="center"/>
    </xf>
    <xf numFmtId="0" fontId="44" fillId="0" borderId="0" xfId="1" applyFont="1" applyFill="1" applyBorder="1" applyAlignment="1">
      <alignment horizontal="left" vertical="center"/>
    </xf>
    <xf numFmtId="0" fontId="44" fillId="0" borderId="7" xfId="1" applyFont="1" applyFill="1" applyBorder="1" applyAlignment="1">
      <alignment horizontal="left" vertical="center"/>
    </xf>
    <xf numFmtId="0" fontId="24" fillId="0" borderId="25"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9" xfId="1" applyFont="1" applyFill="1" applyBorder="1" applyAlignment="1">
      <alignment horizontal="center" vertical="center"/>
    </xf>
    <xf numFmtId="0" fontId="50" fillId="0" borderId="25"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9" xfId="1" applyFont="1" applyFill="1" applyBorder="1" applyAlignment="1">
      <alignment horizontal="center" vertical="center"/>
    </xf>
    <xf numFmtId="0" fontId="49" fillId="0" borderId="16" xfId="1" applyNumberFormat="1" applyFont="1" applyFill="1" applyBorder="1" applyAlignment="1">
      <alignment horizontal="center" vertical="center"/>
    </xf>
    <xf numFmtId="0" fontId="49" fillId="0" borderId="13" xfId="1" applyNumberFormat="1" applyFont="1" applyFill="1" applyBorder="1" applyAlignment="1">
      <alignment horizontal="center" vertical="center"/>
    </xf>
    <xf numFmtId="0" fontId="49" fillId="0" borderId="17"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21"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27" xfId="1" applyNumberFormat="1" applyFont="1" applyFill="1" applyBorder="1" applyAlignment="1">
      <alignment horizontal="center" vertical="center"/>
    </xf>
    <xf numFmtId="0" fontId="46" fillId="0" borderId="16" xfId="1" applyNumberFormat="1" applyFont="1" applyFill="1" applyBorder="1" applyAlignment="1">
      <alignment horizontal="center" vertical="center"/>
    </xf>
    <xf numFmtId="0" fontId="46" fillId="0" borderId="13" xfId="1" applyNumberFormat="1" applyFont="1" applyFill="1" applyBorder="1" applyAlignment="1">
      <alignment horizontal="center" vertical="center"/>
    </xf>
    <xf numFmtId="0" fontId="46" fillId="0" borderId="10" xfId="1" applyNumberFormat="1" applyFont="1" applyFill="1" applyBorder="1" applyAlignment="1">
      <alignment horizontal="center" vertical="center"/>
    </xf>
    <xf numFmtId="0" fontId="46" fillId="0" borderId="18" xfId="1" applyNumberFormat="1" applyFont="1" applyFill="1" applyBorder="1" applyAlignment="1">
      <alignment horizontal="center" vertical="center"/>
    </xf>
    <xf numFmtId="0" fontId="46" fillId="0" borderId="0" xfId="1" applyNumberFormat="1" applyFont="1" applyFill="1" applyBorder="1" applyAlignment="1">
      <alignment horizontal="center" vertical="center"/>
    </xf>
    <xf numFmtId="0" fontId="46" fillId="0" borderId="8" xfId="1" applyNumberFormat="1" applyFont="1" applyFill="1" applyBorder="1" applyAlignment="1">
      <alignment horizontal="center" vertical="center"/>
    </xf>
    <xf numFmtId="0" fontId="46" fillId="0" borderId="21" xfId="1" applyNumberFormat="1" applyFont="1" applyFill="1" applyBorder="1" applyAlignment="1">
      <alignment horizontal="center" vertical="center"/>
    </xf>
    <xf numFmtId="0" fontId="46" fillId="0" borderId="7" xfId="1" applyNumberFormat="1" applyFont="1" applyFill="1" applyBorder="1" applyAlignment="1">
      <alignment horizontal="center" vertical="center"/>
    </xf>
    <xf numFmtId="0" fontId="46" fillId="0" borderId="26" xfId="1" applyNumberFormat="1" applyFont="1" applyFill="1" applyBorder="1" applyAlignment="1">
      <alignment horizontal="center" vertical="center"/>
    </xf>
    <xf numFmtId="0" fontId="20" fillId="0" borderId="0" xfId="1" applyFont="1" applyFill="1" applyBorder="1" applyAlignment="1">
      <alignment horizontal="right"/>
    </xf>
    <xf numFmtId="0" fontId="20" fillId="0" borderId="8" xfId="1" applyFont="1" applyFill="1" applyBorder="1" applyAlignment="1">
      <alignment horizontal="right"/>
    </xf>
    <xf numFmtId="0" fontId="23" fillId="0" borderId="24"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1" xfId="1" applyFont="1" applyFill="1" applyBorder="1" applyAlignment="1">
      <alignment horizontal="center" vertical="center"/>
    </xf>
    <xf numFmtId="0" fontId="51" fillId="0" borderId="17" xfId="1" applyFont="1" applyFill="1" applyBorder="1" applyAlignment="1">
      <alignment horizontal="center" vertical="top"/>
    </xf>
    <xf numFmtId="0" fontId="51" fillId="0" borderId="2" xfId="1" applyFont="1" applyFill="1" applyBorder="1" applyAlignment="1">
      <alignment horizontal="center" vertical="top"/>
    </xf>
    <xf numFmtId="0" fontId="51" fillId="0" borderId="3" xfId="1" applyFont="1" applyFill="1" applyBorder="1" applyAlignment="1">
      <alignment horizontal="center" vertical="top"/>
    </xf>
    <xf numFmtId="0" fontId="39" fillId="0" borderId="6" xfId="1" applyFont="1" applyFill="1" applyBorder="1" applyAlignment="1">
      <alignment horizontal="center" vertical="center" wrapText="1"/>
    </xf>
    <xf numFmtId="0" fontId="39" fillId="0" borderId="5" xfId="1" applyFont="1" applyFill="1" applyBorder="1" applyAlignment="1">
      <alignment horizontal="center" vertical="center" wrapText="1"/>
    </xf>
    <xf numFmtId="0" fontId="39" fillId="0" borderId="12" xfId="1" applyFont="1" applyFill="1" applyBorder="1" applyAlignment="1">
      <alignment horizontal="center" vertical="center" wrapText="1"/>
    </xf>
    <xf numFmtId="0" fontId="23" fillId="0" borderId="25" xfId="1" quotePrefix="1" applyFont="1" applyFill="1" applyBorder="1" applyAlignment="1">
      <alignment horizontal="left" vertical="top"/>
    </xf>
    <xf numFmtId="0" fontId="23" fillId="0" borderId="13" xfId="1" quotePrefix="1" applyFont="1" applyFill="1" applyBorder="1" applyAlignment="1">
      <alignment horizontal="left" vertical="top"/>
    </xf>
    <xf numFmtId="0" fontId="23" fillId="0" borderId="17" xfId="1" quotePrefix="1" applyFont="1" applyFill="1" applyBorder="1" applyAlignment="1">
      <alignment horizontal="left" vertical="top"/>
    </xf>
    <xf numFmtId="0" fontId="23" fillId="0" borderId="5" xfId="1" quotePrefix="1" applyFont="1" applyFill="1" applyBorder="1" applyAlignment="1">
      <alignment horizontal="left" vertical="top"/>
    </xf>
    <xf numFmtId="0" fontId="23" fillId="0" borderId="0" xfId="1" quotePrefix="1" applyFont="1" applyFill="1" applyBorder="1" applyAlignment="1">
      <alignment horizontal="left" vertical="top"/>
    </xf>
    <xf numFmtId="0" fontId="23" fillId="0" borderId="2" xfId="1" quotePrefix="1" applyFont="1" applyFill="1" applyBorder="1" applyAlignment="1">
      <alignment horizontal="left" vertical="top"/>
    </xf>
    <xf numFmtId="0" fontId="44" fillId="0" borderId="16" xfId="1" applyNumberFormat="1" applyFont="1" applyFill="1" applyBorder="1" applyAlignment="1">
      <alignment horizontal="left" vertical="center"/>
    </xf>
    <xf numFmtId="0" fontId="44" fillId="0" borderId="13" xfId="1" applyNumberFormat="1" applyFont="1" applyFill="1" applyBorder="1" applyAlignment="1">
      <alignment horizontal="left" vertical="center"/>
    </xf>
    <xf numFmtId="0" fontId="44" fillId="0" borderId="17" xfId="1" applyNumberFormat="1" applyFont="1" applyFill="1" applyBorder="1" applyAlignment="1">
      <alignment horizontal="left" vertical="center"/>
    </xf>
    <xf numFmtId="0" fontId="44" fillId="0" borderId="18" xfId="1" applyNumberFormat="1" applyFont="1" applyFill="1" applyBorder="1" applyAlignment="1">
      <alignment horizontal="left" vertical="center"/>
    </xf>
    <xf numFmtId="0" fontId="44" fillId="0" borderId="0" xfId="1" applyNumberFormat="1" applyFont="1" applyFill="1" applyBorder="1" applyAlignment="1">
      <alignment horizontal="left" vertical="center"/>
    </xf>
    <xf numFmtId="0" fontId="44" fillId="0" borderId="2" xfId="1" applyNumberFormat="1" applyFont="1" applyFill="1" applyBorder="1" applyAlignment="1">
      <alignment horizontal="left" vertical="center"/>
    </xf>
    <xf numFmtId="0" fontId="44" fillId="0" borderId="19" xfId="1" applyNumberFormat="1" applyFont="1" applyFill="1" applyBorder="1" applyAlignment="1">
      <alignment horizontal="left" vertical="center"/>
    </xf>
    <xf numFmtId="0" fontId="44" fillId="0" borderId="1" xfId="1" applyNumberFormat="1" applyFont="1" applyFill="1" applyBorder="1" applyAlignment="1">
      <alignment horizontal="left" vertical="center"/>
    </xf>
    <xf numFmtId="0" fontId="44" fillId="0" borderId="3" xfId="1" applyNumberFormat="1" applyFont="1" applyFill="1" applyBorder="1" applyAlignment="1">
      <alignment horizontal="left" vertical="center"/>
    </xf>
    <xf numFmtId="0" fontId="29" fillId="0" borderId="22" xfId="1" applyFont="1" applyFill="1" applyBorder="1" applyAlignment="1">
      <alignment horizontal="center" vertical="center"/>
    </xf>
    <xf numFmtId="0" fontId="44" fillId="0" borderId="21" xfId="1" applyNumberFormat="1" applyFont="1" applyFill="1" applyBorder="1" applyAlignment="1">
      <alignment horizontal="left" vertical="center"/>
    </xf>
    <xf numFmtId="0" fontId="44" fillId="0" borderId="7" xfId="1" applyNumberFormat="1" applyFont="1" applyFill="1" applyBorder="1" applyAlignment="1">
      <alignment horizontal="left" vertical="center"/>
    </xf>
    <xf numFmtId="0" fontId="44" fillId="0" borderId="27" xfId="1" applyNumberFormat="1" applyFont="1" applyFill="1" applyBorder="1" applyAlignment="1">
      <alignment horizontal="left" vertical="center"/>
    </xf>
    <xf numFmtId="0" fontId="24" fillId="0" borderId="25"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50" fillId="0" borderId="16" xfId="1" applyNumberFormat="1" applyFont="1" applyFill="1" applyBorder="1" applyAlignment="1">
      <alignment horizontal="left" vertical="center" wrapText="1"/>
    </xf>
    <xf numFmtId="0" fontId="50" fillId="0" borderId="13" xfId="1" applyNumberFormat="1" applyFont="1" applyFill="1" applyBorder="1" applyAlignment="1">
      <alignment horizontal="left" vertical="center" wrapText="1"/>
    </xf>
    <xf numFmtId="0" fontId="50" fillId="0" borderId="17" xfId="1" applyNumberFormat="1" applyFont="1" applyFill="1" applyBorder="1" applyAlignment="1">
      <alignment horizontal="left" vertical="center" wrapText="1"/>
    </xf>
    <xf numFmtId="0" fontId="50" fillId="0" borderId="18" xfId="1" applyNumberFormat="1" applyFont="1" applyFill="1" applyBorder="1" applyAlignment="1">
      <alignment horizontal="left" vertical="center" wrapText="1"/>
    </xf>
    <xf numFmtId="0" fontId="50" fillId="0" borderId="0" xfId="1" applyNumberFormat="1" applyFont="1" applyFill="1" applyBorder="1" applyAlignment="1">
      <alignment horizontal="left" vertical="center" wrapText="1"/>
    </xf>
    <xf numFmtId="0" fontId="50" fillId="0" borderId="2" xfId="1" applyNumberFormat="1" applyFont="1" applyFill="1" applyBorder="1" applyAlignment="1">
      <alignment horizontal="left" vertical="center" wrapText="1"/>
    </xf>
    <xf numFmtId="0" fontId="50" fillId="0" borderId="19" xfId="1" applyNumberFormat="1" applyFont="1" applyFill="1" applyBorder="1" applyAlignment="1">
      <alignment horizontal="left" vertical="center" wrapText="1"/>
    </xf>
    <xf numFmtId="0" fontId="50" fillId="0" borderId="1" xfId="1" applyNumberFormat="1" applyFont="1" applyFill="1" applyBorder="1" applyAlignment="1">
      <alignment horizontal="left" vertical="center" wrapText="1"/>
    </xf>
    <xf numFmtId="0" fontId="50" fillId="0" borderId="3" xfId="1" applyNumberFormat="1" applyFont="1" applyFill="1" applyBorder="1" applyAlignment="1">
      <alignment horizontal="left" vertical="center" wrapText="1"/>
    </xf>
    <xf numFmtId="0" fontId="65" fillId="0" borderId="16" xfId="1" applyNumberFormat="1" applyFont="1" applyFill="1" applyBorder="1" applyAlignment="1">
      <alignment horizontal="center" vertical="center" wrapText="1"/>
    </xf>
    <xf numFmtId="0" fontId="65" fillId="0" borderId="13" xfId="1" applyNumberFormat="1" applyFont="1" applyFill="1" applyBorder="1" applyAlignment="1">
      <alignment horizontal="center" vertical="center" wrapText="1"/>
    </xf>
    <xf numFmtId="0" fontId="65" fillId="0" borderId="17" xfId="1" applyNumberFormat="1" applyFont="1" applyFill="1" applyBorder="1" applyAlignment="1">
      <alignment horizontal="center" vertical="center" wrapText="1"/>
    </xf>
    <xf numFmtId="0" fontId="65" fillId="0" borderId="18" xfId="1" applyNumberFormat="1" applyFont="1" applyFill="1" applyBorder="1" applyAlignment="1">
      <alignment horizontal="center" vertical="center" wrapText="1"/>
    </xf>
    <xf numFmtId="0" fontId="65" fillId="0" borderId="0" xfId="1" applyNumberFormat="1" applyFont="1" applyFill="1" applyBorder="1" applyAlignment="1">
      <alignment horizontal="center" vertical="center" wrapText="1"/>
    </xf>
    <xf numFmtId="0" fontId="65" fillId="0" borderId="2" xfId="1" applyNumberFormat="1" applyFont="1" applyFill="1" applyBorder="1" applyAlignment="1">
      <alignment horizontal="center" vertical="center" wrapText="1"/>
    </xf>
    <xf numFmtId="0" fontId="65" fillId="0" borderId="21" xfId="1" applyNumberFormat="1" applyFont="1" applyFill="1" applyBorder="1" applyAlignment="1">
      <alignment horizontal="center" vertical="center" wrapText="1"/>
    </xf>
    <xf numFmtId="0" fontId="65" fillId="0" borderId="7" xfId="1" applyNumberFormat="1" applyFont="1" applyFill="1" applyBorder="1" applyAlignment="1">
      <alignment horizontal="center" vertical="center" wrapText="1"/>
    </xf>
    <xf numFmtId="0" fontId="65" fillId="0" borderId="27" xfId="1" applyNumberFormat="1" applyFont="1" applyFill="1" applyBorder="1" applyAlignment="1">
      <alignment horizontal="center" vertical="center" wrapText="1"/>
    </xf>
    <xf numFmtId="0" fontId="51" fillId="0" borderId="25" xfId="1" applyFont="1" applyFill="1" applyBorder="1" applyAlignment="1">
      <alignment horizontal="center" vertical="center" wrapText="1"/>
    </xf>
    <xf numFmtId="0" fontId="51" fillId="0" borderId="13" xfId="1" applyFont="1" applyFill="1" applyBorder="1" applyAlignment="1">
      <alignment horizontal="center" vertical="center" wrapText="1"/>
    </xf>
    <xf numFmtId="0" fontId="51" fillId="0" borderId="17" xfId="1" applyFont="1" applyFill="1" applyBorder="1" applyAlignment="1">
      <alignment horizontal="center" vertical="center" wrapText="1"/>
    </xf>
    <xf numFmtId="0" fontId="51" fillId="0" borderId="5"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1" fillId="0" borderId="2" xfId="1" applyFont="1" applyFill="1" applyBorder="1" applyAlignment="1">
      <alignment horizontal="center" vertical="center" wrapText="1"/>
    </xf>
    <xf numFmtId="0" fontId="51" fillId="0" borderId="12" xfId="1" applyFont="1" applyFill="1" applyBorder="1" applyAlignment="1">
      <alignment horizontal="center" vertical="center" wrapText="1"/>
    </xf>
    <xf numFmtId="0" fontId="51" fillId="0" borderId="7" xfId="1" applyFont="1" applyFill="1" applyBorder="1" applyAlignment="1">
      <alignment horizontal="center" vertical="center" wrapText="1"/>
    </xf>
    <xf numFmtId="0" fontId="51" fillId="0" borderId="27" xfId="1" applyFont="1" applyFill="1" applyBorder="1" applyAlignment="1">
      <alignment horizontal="center" vertical="center" wrapText="1"/>
    </xf>
    <xf numFmtId="0" fontId="24" fillId="0" borderId="16" xfId="1" applyNumberFormat="1" applyFont="1" applyFill="1" applyBorder="1" applyAlignment="1">
      <alignment horizontal="center" vertical="center" wrapText="1"/>
    </xf>
    <xf numFmtId="0" fontId="24" fillId="0" borderId="13" xfId="1" applyNumberFormat="1" applyFont="1" applyFill="1" applyBorder="1" applyAlignment="1">
      <alignment horizontal="center" vertical="center" wrapText="1"/>
    </xf>
    <xf numFmtId="0" fontId="24" fillId="0" borderId="17" xfId="1" applyNumberFormat="1" applyFont="1" applyFill="1" applyBorder="1" applyAlignment="1">
      <alignment horizontal="center" vertical="center" wrapText="1"/>
    </xf>
    <xf numFmtId="0" fontId="24" fillId="0" borderId="18" xfId="1" applyNumberFormat="1" applyFont="1" applyFill="1" applyBorder="1" applyAlignment="1">
      <alignment horizontal="center" vertical="center" wrapText="1"/>
    </xf>
    <xf numFmtId="0" fontId="24" fillId="0" borderId="0"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4" fillId="0" borderId="19"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24" fillId="0" borderId="3" xfId="1" applyNumberFormat="1" applyFont="1" applyFill="1" applyBorder="1" applyAlignment="1">
      <alignment horizontal="center" vertical="center" wrapText="1"/>
    </xf>
    <xf numFmtId="0" fontId="50" fillId="0" borderId="6" xfId="1" applyFont="1" applyFill="1" applyBorder="1" applyAlignment="1">
      <alignment horizontal="center" vertical="center"/>
    </xf>
    <xf numFmtId="0" fontId="50" fillId="0" borderId="22" xfId="1" applyNumberFormat="1" applyFont="1" applyFill="1" applyBorder="1" applyAlignment="1">
      <alignment horizontal="left" vertical="center" wrapText="1"/>
    </xf>
    <xf numFmtId="0" fontId="50" fillId="0" borderId="4" xfId="1" applyNumberFormat="1" applyFont="1" applyFill="1" applyBorder="1" applyAlignment="1">
      <alignment horizontal="left" vertical="center" wrapText="1"/>
    </xf>
    <xf numFmtId="0" fontId="50" fillId="0" borderId="23" xfId="1" applyNumberFormat="1" applyFont="1" applyFill="1" applyBorder="1" applyAlignment="1">
      <alignment horizontal="left" vertical="center" wrapText="1"/>
    </xf>
    <xf numFmtId="0" fontId="67" fillId="0" borderId="22" xfId="1" applyFont="1" applyFill="1" applyBorder="1" applyAlignment="1">
      <alignment horizontal="center" vertical="center" wrapText="1"/>
    </xf>
    <xf numFmtId="0" fontId="67" fillId="0" borderId="4" xfId="1" applyFont="1" applyFill="1" applyBorder="1" applyAlignment="1">
      <alignment horizontal="center" vertical="center" wrapText="1"/>
    </xf>
    <xf numFmtId="0" fontId="67" fillId="0" borderId="23" xfId="1" applyFont="1" applyFill="1" applyBorder="1" applyAlignment="1">
      <alignment horizontal="center" vertical="center" wrapText="1"/>
    </xf>
    <xf numFmtId="0" fontId="24" fillId="0" borderId="22" xfId="1" applyNumberFormat="1" applyFont="1" applyFill="1" applyBorder="1" applyAlignment="1">
      <alignment horizontal="center" vertical="center" wrapText="1"/>
    </xf>
    <xf numFmtId="0" fontId="24" fillId="0" borderId="4" xfId="1" applyNumberFormat="1" applyFont="1" applyFill="1" applyBorder="1" applyAlignment="1">
      <alignment horizontal="center" vertical="center" wrapText="1"/>
    </xf>
    <xf numFmtId="0" fontId="24" fillId="0" borderId="23" xfId="1" applyNumberFormat="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31" fillId="0" borderId="23" xfId="1" applyFont="1" applyFill="1" applyBorder="1" applyAlignment="1">
      <alignment horizontal="center" vertical="center" wrapText="1"/>
    </xf>
    <xf numFmtId="0" fontId="24" fillId="0" borderId="21"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27" xfId="1" applyFont="1" applyFill="1" applyBorder="1" applyAlignment="1">
      <alignment horizontal="center" vertical="center" wrapText="1"/>
    </xf>
    <xf numFmtId="0" fontId="44" fillId="0" borderId="21" xfId="1" applyNumberFormat="1" applyFont="1" applyFill="1" applyBorder="1" applyAlignment="1">
      <alignment horizontal="center" vertical="center"/>
    </xf>
    <xf numFmtId="0" fontId="44" fillId="0" borderId="7" xfId="1" applyNumberFormat="1" applyFont="1" applyFill="1" applyBorder="1" applyAlignment="1">
      <alignment horizontal="center" vertical="center"/>
    </xf>
    <xf numFmtId="0" fontId="44" fillId="0" borderId="27" xfId="1" applyNumberFormat="1" applyFont="1" applyFill="1" applyBorder="1" applyAlignment="1">
      <alignment horizontal="center" vertical="center"/>
    </xf>
    <xf numFmtId="0" fontId="51" fillId="0" borderId="1" xfId="1" applyFont="1" applyFill="1" applyBorder="1" applyAlignment="1">
      <alignment horizontal="right" vertical="top"/>
    </xf>
    <xf numFmtId="0" fontId="24" fillId="0" borderId="6"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23" xfId="1" applyFont="1" applyFill="1" applyBorder="1" applyAlignment="1">
      <alignment horizontal="center" vertical="center"/>
    </xf>
    <xf numFmtId="0" fontId="42" fillId="0" borderId="10" xfId="1" applyNumberFormat="1" applyFont="1" applyFill="1" applyBorder="1" applyAlignment="1">
      <alignment horizontal="center" vertical="center"/>
    </xf>
    <xf numFmtId="0" fontId="42" fillId="0" borderId="8" xfId="1" applyNumberFormat="1" applyFont="1" applyFill="1" applyBorder="1" applyAlignment="1">
      <alignment horizontal="center" vertical="center"/>
    </xf>
    <xf numFmtId="0" fontId="42" fillId="0" borderId="11" xfId="1" applyNumberFormat="1" applyFont="1" applyFill="1" applyBorder="1" applyAlignment="1">
      <alignment horizontal="center" vertical="center"/>
    </xf>
    <xf numFmtId="0" fontId="56" fillId="0" borderId="16" xfId="1" applyFont="1" applyFill="1" applyBorder="1" applyAlignment="1">
      <alignment horizontal="center" vertical="center" wrapText="1"/>
    </xf>
    <xf numFmtId="0" fontId="56" fillId="0" borderId="13" xfId="1" applyFont="1" applyFill="1" applyBorder="1" applyAlignment="1">
      <alignment horizontal="center" vertical="center" wrapText="1"/>
    </xf>
    <xf numFmtId="0" fontId="56" fillId="0" borderId="17" xfId="1" applyFont="1" applyFill="1" applyBorder="1" applyAlignment="1">
      <alignment horizontal="center" vertical="center" wrapText="1"/>
    </xf>
    <xf numFmtId="0" fontId="56" fillId="0" borderId="18" xfId="1" applyFont="1" applyFill="1" applyBorder="1" applyAlignment="1">
      <alignment horizontal="center" vertical="center" wrapText="1"/>
    </xf>
    <xf numFmtId="0" fontId="56" fillId="0" borderId="19" xfId="1" applyFont="1" applyFill="1" applyBorder="1" applyAlignment="1">
      <alignment horizontal="center" vertical="center" wrapText="1"/>
    </xf>
    <xf numFmtId="0" fontId="20" fillId="0" borderId="22"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23" xfId="1" applyFont="1" applyFill="1" applyBorder="1" applyAlignment="1">
      <alignment horizontal="center" vertical="center"/>
    </xf>
    <xf numFmtId="3" fontId="42" fillId="0" borderId="22" xfId="1" applyNumberFormat="1" applyFont="1" applyFill="1" applyBorder="1" applyAlignment="1">
      <alignment horizontal="right" vertical="center"/>
    </xf>
    <xf numFmtId="3" fontId="42" fillId="0" borderId="4" xfId="1" applyNumberFormat="1" applyFont="1" applyFill="1" applyBorder="1" applyAlignment="1">
      <alignment horizontal="right" vertical="center"/>
    </xf>
    <xf numFmtId="0" fontId="51" fillId="0" borderId="24" xfId="1" applyFont="1" applyFill="1" applyBorder="1" applyAlignment="1">
      <alignment horizontal="center" vertical="top"/>
    </xf>
    <xf numFmtId="3" fontId="35" fillId="0" borderId="16" xfId="1" applyNumberFormat="1" applyFont="1" applyFill="1" applyBorder="1" applyAlignment="1">
      <alignment horizontal="right" vertical="center"/>
    </xf>
    <xf numFmtId="3" fontId="35" fillId="0" borderId="13" xfId="1" applyNumberFormat="1" applyFont="1" applyFill="1" applyBorder="1" applyAlignment="1">
      <alignment horizontal="right" vertical="center"/>
    </xf>
    <xf numFmtId="3" fontId="35" fillId="0" borderId="18" xfId="1" applyNumberFormat="1" applyFont="1" applyFill="1" applyBorder="1" applyAlignment="1">
      <alignment horizontal="right" vertical="center"/>
    </xf>
    <xf numFmtId="3" fontId="35" fillId="0" borderId="0" xfId="1" applyNumberFormat="1" applyFont="1" applyFill="1" applyBorder="1" applyAlignment="1">
      <alignment horizontal="right" vertical="center"/>
    </xf>
    <xf numFmtId="3" fontId="35" fillId="0" borderId="19" xfId="1" applyNumberFormat="1" applyFont="1" applyFill="1" applyBorder="1" applyAlignment="1">
      <alignment horizontal="right" vertical="center"/>
    </xf>
    <xf numFmtId="3" fontId="35" fillId="0" borderId="1" xfId="1" applyNumberFormat="1" applyFont="1" applyFill="1" applyBorder="1" applyAlignment="1">
      <alignment horizontal="right" vertical="center"/>
    </xf>
    <xf numFmtId="0" fontId="48" fillId="0" borderId="22" xfId="1" applyNumberFormat="1" applyFont="1" applyFill="1" applyBorder="1" applyAlignment="1">
      <alignment horizontal="center" vertical="center" wrapText="1"/>
    </xf>
    <xf numFmtId="0" fontId="48" fillId="0" borderId="4" xfId="1" applyNumberFormat="1" applyFont="1" applyFill="1" applyBorder="1" applyAlignment="1">
      <alignment horizontal="center" vertical="center" wrapText="1"/>
    </xf>
    <xf numFmtId="0" fontId="48" fillId="0" borderId="24" xfId="1" applyNumberFormat="1" applyFont="1" applyFill="1" applyBorder="1" applyAlignment="1">
      <alignment horizontal="center" vertical="center" wrapText="1"/>
    </xf>
    <xf numFmtId="0" fontId="48" fillId="0" borderId="23" xfId="1" applyNumberFormat="1" applyFont="1" applyFill="1" applyBorder="1" applyAlignment="1">
      <alignment horizontal="center" vertical="center" wrapText="1"/>
    </xf>
    <xf numFmtId="0" fontId="66" fillId="0" borderId="22" xfId="1" applyNumberFormat="1" applyFont="1" applyFill="1" applyBorder="1" applyAlignment="1">
      <alignment horizontal="center" vertical="center" wrapText="1"/>
    </xf>
    <xf numFmtId="0" fontId="66" fillId="0" borderId="4" xfId="1" applyNumberFormat="1" applyFont="1" applyFill="1" applyBorder="1" applyAlignment="1">
      <alignment horizontal="center" vertical="center" wrapText="1"/>
    </xf>
    <xf numFmtId="0" fontId="66" fillId="0" borderId="23" xfId="1" applyNumberFormat="1" applyFont="1" applyFill="1" applyBorder="1" applyAlignment="1">
      <alignment horizontal="center" vertical="center" wrapText="1"/>
    </xf>
    <xf numFmtId="0" fontId="44" fillId="0" borderId="16" xfId="1" applyNumberFormat="1" applyFont="1" applyFill="1" applyBorder="1" applyAlignment="1">
      <alignment vertical="center"/>
    </xf>
    <xf numFmtId="0" fontId="44" fillId="0" borderId="13" xfId="1" applyNumberFormat="1" applyFont="1" applyFill="1" applyBorder="1" applyAlignment="1">
      <alignment vertical="center"/>
    </xf>
    <xf numFmtId="0" fontId="44" fillId="0" borderId="17" xfId="1" applyNumberFormat="1" applyFont="1" applyFill="1" applyBorder="1" applyAlignment="1">
      <alignment vertical="center"/>
    </xf>
    <xf numFmtId="0" fontId="44" fillId="0" borderId="18" xfId="1" applyNumberFormat="1" applyFont="1" applyFill="1" applyBorder="1" applyAlignment="1">
      <alignment vertical="center"/>
    </xf>
    <xf numFmtId="0" fontId="44" fillId="0" borderId="0" xfId="1" applyNumberFormat="1" applyFont="1" applyFill="1" applyBorder="1" applyAlignment="1">
      <alignment vertical="center"/>
    </xf>
    <xf numFmtId="0" fontId="44" fillId="0" borderId="2" xfId="1" applyNumberFormat="1" applyFont="1" applyFill="1" applyBorder="1" applyAlignment="1">
      <alignment vertical="center"/>
    </xf>
    <xf numFmtId="0" fontId="44" fillId="0" borderId="19" xfId="1" applyNumberFormat="1" applyFont="1" applyFill="1" applyBorder="1" applyAlignment="1">
      <alignment vertical="center"/>
    </xf>
    <xf numFmtId="0" fontId="44" fillId="0" borderId="1" xfId="1" applyNumberFormat="1" applyFont="1" applyFill="1" applyBorder="1" applyAlignment="1">
      <alignment vertical="center"/>
    </xf>
    <xf numFmtId="0" fontId="44" fillId="0" borderId="3" xfId="1" applyNumberFormat="1" applyFont="1" applyFill="1" applyBorder="1" applyAlignment="1">
      <alignment vertical="center"/>
    </xf>
    <xf numFmtId="0" fontId="62" fillId="0" borderId="0" xfId="1" applyFont="1" applyFill="1" applyAlignment="1">
      <alignment horizontal="left"/>
    </xf>
    <xf numFmtId="0" fontId="46" fillId="0" borderId="0" xfId="1" applyNumberFormat="1" applyFont="1" applyFill="1" applyAlignment="1">
      <alignment horizontal="center"/>
    </xf>
    <xf numFmtId="176" fontId="52" fillId="0" borderId="10" xfId="1" applyNumberFormat="1" applyFont="1" applyFill="1" applyBorder="1" applyAlignment="1">
      <alignment horizontal="center"/>
    </xf>
    <xf numFmtId="176" fontId="52" fillId="0" borderId="8" xfId="1" applyNumberFormat="1" applyFont="1" applyFill="1" applyBorder="1" applyAlignment="1">
      <alignment horizontal="center"/>
    </xf>
    <xf numFmtId="176" fontId="52" fillId="0" borderId="26" xfId="1" applyNumberFormat="1" applyFont="1" applyFill="1" applyBorder="1" applyAlignment="1">
      <alignment horizontal="center"/>
    </xf>
    <xf numFmtId="0" fontId="20" fillId="0" borderId="21"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27" xfId="1" applyFont="1" applyFill="1" applyBorder="1" applyAlignment="1">
      <alignment horizontal="center" vertical="center"/>
    </xf>
    <xf numFmtId="0" fontId="23" fillId="0" borderId="21" xfId="1" applyFont="1" applyFill="1" applyBorder="1" applyAlignment="1">
      <alignment horizontal="center" vertical="center" justifyLastLine="1"/>
    </xf>
    <xf numFmtId="0" fontId="23" fillId="0" borderId="7" xfId="1" applyFont="1" applyFill="1" applyBorder="1" applyAlignment="1">
      <alignment horizontal="center" vertical="center" justifyLastLine="1"/>
    </xf>
    <xf numFmtId="0" fontId="23" fillId="0" borderId="27" xfId="1" applyFont="1" applyFill="1" applyBorder="1" applyAlignment="1">
      <alignment horizontal="center" vertical="center" justifyLastLine="1"/>
    </xf>
    <xf numFmtId="0" fontId="23" fillId="0" borderId="4" xfId="1" applyFont="1" applyFill="1" applyBorder="1" applyAlignment="1">
      <alignment horizontal="left" vertical="center"/>
    </xf>
    <xf numFmtId="0" fontId="23" fillId="0" borderId="23" xfId="1" applyFont="1" applyFill="1" applyBorder="1" applyAlignment="1">
      <alignment horizontal="left" vertical="center"/>
    </xf>
    <xf numFmtId="0" fontId="23" fillId="0" borderId="2" xfId="1" applyFont="1" applyFill="1" applyBorder="1" applyAlignment="1">
      <alignment horizontal="left"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5" xfId="1" applyFont="1" applyFill="1" applyBorder="1" applyAlignment="1">
      <alignment horizontal="left" vertical="top" wrapText="1"/>
    </xf>
    <xf numFmtId="0" fontId="23" fillId="0" borderId="13" xfId="1" applyFont="1" applyFill="1" applyBorder="1" applyAlignment="1">
      <alignment horizontal="left" vertical="top" wrapText="1"/>
    </xf>
    <xf numFmtId="0" fontId="23" fillId="0" borderId="17" xfId="1" applyFont="1" applyFill="1" applyBorder="1" applyAlignment="1">
      <alignment horizontal="left" vertical="top" wrapText="1"/>
    </xf>
    <xf numFmtId="0" fontId="23" fillId="0" borderId="5"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2" xfId="1" applyFont="1" applyFill="1" applyBorder="1" applyAlignment="1">
      <alignment horizontal="left" vertical="top" wrapText="1"/>
    </xf>
    <xf numFmtId="0" fontId="23" fillId="0" borderId="12"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27" xfId="1" applyFont="1" applyFill="1" applyBorder="1" applyAlignment="1">
      <alignment horizontal="left" vertical="top" wrapText="1"/>
    </xf>
    <xf numFmtId="0" fontId="23" fillId="0" borderId="5" xfId="1" applyFont="1" applyFill="1" applyBorder="1" applyAlignment="1">
      <alignment horizontal="center" vertical="top" wrapText="1"/>
    </xf>
    <xf numFmtId="0" fontId="23" fillId="0" borderId="0" xfId="1" applyFont="1" applyFill="1" applyBorder="1" applyAlignment="1">
      <alignment horizontal="center" vertical="top" wrapText="1"/>
    </xf>
    <xf numFmtId="0" fontId="23" fillId="0" borderId="2" xfId="1" applyFont="1" applyFill="1" applyBorder="1" applyAlignment="1">
      <alignment horizontal="center" vertical="top" wrapText="1"/>
    </xf>
    <xf numFmtId="0" fontId="23" fillId="0" borderId="9" xfId="1" applyFont="1" applyFill="1" applyBorder="1" applyAlignment="1">
      <alignment horizontal="center" vertical="top" wrapText="1"/>
    </xf>
    <xf numFmtId="0" fontId="23" fillId="0" borderId="1" xfId="1" applyFont="1" applyFill="1" applyBorder="1" applyAlignment="1">
      <alignment horizontal="center" vertical="top" wrapText="1"/>
    </xf>
    <xf numFmtId="0" fontId="23" fillId="0" borderId="3" xfId="1" applyFont="1" applyFill="1" applyBorder="1" applyAlignment="1">
      <alignment horizontal="center" vertical="top" wrapText="1"/>
    </xf>
    <xf numFmtId="0" fontId="51" fillId="0" borderId="16" xfId="1" applyFont="1" applyFill="1" applyBorder="1" applyAlignment="1">
      <alignment horizontal="center" vertical="center" wrapText="1"/>
    </xf>
    <xf numFmtId="0" fontId="51" fillId="0" borderId="18" xfId="1" applyFont="1" applyFill="1" applyBorder="1" applyAlignment="1">
      <alignment horizontal="center" vertical="center" wrapText="1"/>
    </xf>
    <xf numFmtId="0" fontId="51" fillId="0" borderId="19"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0" borderId="3" xfId="1" applyFont="1" applyFill="1" applyBorder="1" applyAlignment="1">
      <alignment horizontal="center" vertical="center" wrapText="1"/>
    </xf>
    <xf numFmtId="0" fontId="65" fillId="0" borderId="16" xfId="1" applyFont="1" applyFill="1" applyBorder="1" applyAlignment="1">
      <alignment horizontal="center" vertical="center"/>
    </xf>
    <xf numFmtId="0" fontId="65" fillId="0" borderId="13" xfId="1" applyFont="1" applyFill="1" applyBorder="1" applyAlignment="1">
      <alignment horizontal="center" vertical="center"/>
    </xf>
    <xf numFmtId="0" fontId="65" fillId="0" borderId="17" xfId="1" applyFont="1" applyFill="1" applyBorder="1" applyAlignment="1">
      <alignment horizontal="center" vertical="center"/>
    </xf>
    <xf numFmtId="0" fontId="65" fillId="0" borderId="18"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2" xfId="1" applyFont="1" applyFill="1" applyBorder="1" applyAlignment="1">
      <alignment horizontal="center" vertical="center"/>
    </xf>
    <xf numFmtId="0" fontId="65" fillId="0" borderId="19" xfId="1" applyFont="1" applyFill="1" applyBorder="1" applyAlignment="1">
      <alignment horizontal="center" vertical="center"/>
    </xf>
    <xf numFmtId="0" fontId="65" fillId="0" borderId="1" xfId="1" applyFont="1" applyFill="1" applyBorder="1" applyAlignment="1">
      <alignment horizontal="center" vertical="center"/>
    </xf>
    <xf numFmtId="0" fontId="65" fillId="0" borderId="3" xfId="1" applyFont="1" applyFill="1" applyBorder="1" applyAlignment="1">
      <alignment horizontal="center" vertical="center"/>
    </xf>
    <xf numFmtId="0" fontId="15" fillId="0" borderId="4" xfId="1" applyNumberFormat="1" applyFont="1" applyFill="1" applyBorder="1" applyAlignment="1">
      <alignment horizontal="left" vertical="center" wrapText="1"/>
    </xf>
    <xf numFmtId="0" fontId="15" fillId="0" borderId="0"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34" fillId="0" borderId="54" xfId="1" applyFont="1" applyFill="1" applyBorder="1" applyAlignment="1">
      <alignment horizontal="center" vertical="center"/>
    </xf>
    <xf numFmtId="0" fontId="34" fillId="0" borderId="47" xfId="1" applyFont="1" applyFill="1" applyBorder="1" applyAlignment="1">
      <alignment horizontal="center" vertical="center"/>
    </xf>
    <xf numFmtId="0" fontId="34" fillId="0" borderId="48" xfId="1" applyFont="1" applyFill="1" applyBorder="1" applyAlignment="1">
      <alignment horizontal="center" vertical="center"/>
    </xf>
    <xf numFmtId="0" fontId="43" fillId="0" borderId="22" xfId="1" applyNumberFormat="1" applyFont="1" applyFill="1" applyBorder="1" applyAlignment="1">
      <alignment horizontal="right" vertical="center"/>
    </xf>
    <xf numFmtId="0" fontId="43" fillId="0" borderId="4" xfId="1" applyNumberFormat="1" applyFont="1" applyFill="1" applyBorder="1" applyAlignment="1">
      <alignment horizontal="right" vertical="center"/>
    </xf>
    <xf numFmtId="0" fontId="51" fillId="0" borderId="4" xfId="1" applyFont="1" applyFill="1" applyBorder="1" applyAlignment="1">
      <alignment horizontal="center" vertical="top"/>
    </xf>
    <xf numFmtId="0" fontId="51" fillId="0" borderId="0" xfId="1" applyFont="1" applyFill="1" applyBorder="1" applyAlignment="1">
      <alignment horizontal="center" vertical="top"/>
    </xf>
    <xf numFmtId="0" fontId="51" fillId="0" borderId="7" xfId="1" applyFont="1" applyFill="1" applyBorder="1" applyAlignment="1">
      <alignment horizontal="center" vertical="top"/>
    </xf>
    <xf numFmtId="0" fontId="51" fillId="0" borderId="26" xfId="1" applyFont="1" applyFill="1" applyBorder="1" applyAlignment="1">
      <alignment horizontal="center" vertical="top"/>
    </xf>
    <xf numFmtId="0" fontId="62" fillId="0" borderId="0" xfId="1" applyFont="1" applyFill="1" applyAlignment="1">
      <alignment horizontal="left" vertical="center" wrapText="1"/>
    </xf>
    <xf numFmtId="49" fontId="1" fillId="0" borderId="12"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27" xfId="1" applyNumberFormat="1" applyFont="1" applyFill="1" applyBorder="1" applyAlignment="1">
      <alignment horizontal="center" vertical="center" textRotation="255"/>
    </xf>
    <xf numFmtId="0" fontId="44" fillId="0" borderId="16" xfId="1" applyFont="1" applyFill="1" applyBorder="1" applyAlignment="1">
      <alignment horizontal="center" vertical="center" justifyLastLine="1"/>
    </xf>
    <xf numFmtId="0" fontId="44" fillId="0" borderId="17" xfId="1" applyFont="1" applyFill="1" applyBorder="1" applyAlignment="1">
      <alignment horizontal="center" vertical="center" justifyLastLine="1"/>
    </xf>
    <xf numFmtId="0" fontId="44" fillId="0" borderId="18" xfId="1" applyFont="1" applyFill="1" applyBorder="1" applyAlignment="1">
      <alignment horizontal="center" vertical="center" justifyLastLine="1"/>
    </xf>
    <xf numFmtId="0" fontId="44" fillId="0" borderId="2" xfId="1" applyFont="1" applyFill="1" applyBorder="1" applyAlignment="1">
      <alignment horizontal="center" vertical="center" justifyLastLine="1"/>
    </xf>
    <xf numFmtId="0" fontId="44" fillId="0" borderId="19" xfId="1" applyFont="1" applyFill="1" applyBorder="1" applyAlignment="1">
      <alignment horizontal="center" vertical="center" justifyLastLine="1"/>
    </xf>
    <xf numFmtId="0" fontId="44" fillId="0" borderId="3" xfId="1" applyFont="1" applyFill="1" applyBorder="1" applyAlignment="1">
      <alignment horizontal="center" vertical="center" justifyLastLine="1"/>
    </xf>
    <xf numFmtId="0" fontId="51" fillId="0" borderId="27" xfId="1" applyFont="1" applyFill="1" applyBorder="1" applyAlignment="1">
      <alignment horizontal="right" vertical="top"/>
    </xf>
    <xf numFmtId="0" fontId="46" fillId="0" borderId="22" xfId="2" applyNumberFormat="1" applyFont="1" applyBorder="1" applyAlignment="1">
      <alignment horizontal="center" vertical="center"/>
    </xf>
    <xf numFmtId="0" fontId="46" fillId="0" borderId="4" xfId="2" applyNumberFormat="1" applyFont="1" applyBorder="1" applyAlignment="1">
      <alignment horizontal="center" vertical="center"/>
    </xf>
    <xf numFmtId="0" fontId="46" fillId="0" borderId="24" xfId="2" applyNumberFormat="1" applyFont="1" applyBorder="1" applyAlignment="1">
      <alignment horizontal="center" vertical="center"/>
    </xf>
    <xf numFmtId="0" fontId="46" fillId="0" borderId="8" xfId="2" applyNumberFormat="1" applyFont="1" applyBorder="1" applyAlignment="1">
      <alignment horizontal="center" vertical="center"/>
    </xf>
    <xf numFmtId="0" fontId="46" fillId="0" borderId="11" xfId="2" applyNumberFormat="1" applyFont="1" applyBorder="1" applyAlignment="1">
      <alignment horizontal="center" vertical="center"/>
    </xf>
    <xf numFmtId="3" fontId="42" fillId="0" borderId="21" xfId="1" quotePrefix="1" applyNumberFormat="1" applyFont="1" applyFill="1" applyBorder="1" applyAlignment="1">
      <alignment horizontal="right" vertical="center"/>
    </xf>
    <xf numFmtId="3" fontId="42" fillId="0" borderId="7" xfId="1" quotePrefix="1" applyNumberFormat="1" applyFont="1" applyFill="1" applyBorder="1" applyAlignment="1">
      <alignment horizontal="right" vertical="center"/>
    </xf>
    <xf numFmtId="0" fontId="23" fillId="0" borderId="22" xfId="1" applyNumberFormat="1" applyFont="1" applyFill="1" applyBorder="1" applyAlignment="1">
      <alignment horizontal="center" vertical="center"/>
    </xf>
    <xf numFmtId="0" fontId="23" fillId="0" borderId="4" xfId="1" applyNumberFormat="1" applyFont="1" applyFill="1" applyBorder="1" applyAlignment="1">
      <alignment horizontal="center" vertical="center"/>
    </xf>
    <xf numFmtId="0" fontId="23" fillId="0" borderId="24" xfId="1" applyNumberFormat="1" applyFont="1" applyFill="1" applyBorder="1" applyAlignment="1">
      <alignment horizontal="center" vertical="center"/>
    </xf>
    <xf numFmtId="0" fontId="20" fillId="0" borderId="16" xfId="1" applyNumberFormat="1" applyFont="1" applyFill="1" applyBorder="1" applyAlignment="1">
      <alignment horizontal="left" vertical="center"/>
    </xf>
    <xf numFmtId="0" fontId="20" fillId="0" borderId="13" xfId="1" applyNumberFormat="1" applyFont="1" applyFill="1" applyBorder="1" applyAlignment="1">
      <alignment horizontal="left" vertical="center"/>
    </xf>
    <xf numFmtId="0" fontId="20" fillId="0" borderId="17" xfId="1" applyNumberFormat="1" applyFont="1" applyFill="1" applyBorder="1" applyAlignment="1">
      <alignment horizontal="left" vertical="center"/>
    </xf>
    <xf numFmtId="0" fontId="20" fillId="0" borderId="18"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20" fillId="0" borderId="2" xfId="1" applyNumberFormat="1" applyFont="1" applyFill="1" applyBorder="1" applyAlignment="1">
      <alignment horizontal="left" vertical="center"/>
    </xf>
    <xf numFmtId="0" fontId="20" fillId="0" borderId="19" xfId="1" applyNumberFormat="1" applyFont="1" applyFill="1" applyBorder="1" applyAlignment="1">
      <alignment horizontal="left" vertical="center"/>
    </xf>
    <xf numFmtId="0" fontId="20" fillId="0" borderId="1" xfId="1" applyNumberFormat="1" applyFont="1" applyFill="1" applyBorder="1" applyAlignment="1">
      <alignment horizontal="left" vertical="center"/>
    </xf>
    <xf numFmtId="0" fontId="20" fillId="0" borderId="3" xfId="1" applyNumberFormat="1" applyFont="1" applyFill="1" applyBorder="1" applyAlignment="1">
      <alignment horizontal="left" vertical="center"/>
    </xf>
    <xf numFmtId="0" fontId="65" fillId="0" borderId="16" xfId="1" applyNumberFormat="1" applyFont="1" applyFill="1" applyBorder="1" applyAlignment="1">
      <alignment horizontal="center" shrinkToFit="1"/>
    </xf>
    <xf numFmtId="0" fontId="65" fillId="0" borderId="13" xfId="1" applyNumberFormat="1" applyFont="1" applyFill="1" applyBorder="1" applyAlignment="1">
      <alignment horizontal="center" shrinkToFit="1"/>
    </xf>
    <xf numFmtId="0" fontId="65" fillId="0" borderId="18" xfId="1" applyNumberFormat="1" applyFont="1" applyFill="1" applyBorder="1" applyAlignment="1">
      <alignment horizontal="center" shrinkToFit="1"/>
    </xf>
    <xf numFmtId="0" fontId="65" fillId="0" borderId="0" xfId="1" applyNumberFormat="1" applyFont="1" applyFill="1" applyBorder="1" applyAlignment="1">
      <alignment horizontal="center" shrinkToFit="1"/>
    </xf>
    <xf numFmtId="0" fontId="65" fillId="0" borderId="19" xfId="1" applyNumberFormat="1" applyFont="1" applyFill="1" applyBorder="1" applyAlignment="1">
      <alignment horizontal="center" shrinkToFit="1"/>
    </xf>
    <xf numFmtId="0" fontId="65" fillId="0" borderId="1" xfId="1" applyNumberFormat="1" applyFont="1" applyFill="1" applyBorder="1" applyAlignment="1">
      <alignment horizontal="center" shrinkToFit="1"/>
    </xf>
    <xf numFmtId="0" fontId="41" fillId="0" borderId="13" xfId="1" applyFont="1" applyFill="1" applyBorder="1" applyAlignment="1">
      <alignment horizontal="center" vertical="center"/>
    </xf>
    <xf numFmtId="0" fontId="41" fillId="0" borderId="17"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2" xfId="1" applyFont="1" applyFill="1" applyBorder="1" applyAlignment="1">
      <alignment horizontal="center" vertical="center"/>
    </xf>
    <xf numFmtId="0" fontId="41" fillId="0" borderId="1" xfId="1" applyFont="1" applyFill="1" applyBorder="1" applyAlignment="1">
      <alignment horizontal="center" vertical="center"/>
    </xf>
    <xf numFmtId="0" fontId="41" fillId="0" borderId="3" xfId="1" applyFont="1" applyFill="1" applyBorder="1" applyAlignment="1">
      <alignment horizontal="center" vertical="center"/>
    </xf>
    <xf numFmtId="0" fontId="51" fillId="0" borderId="16" xfId="1" applyFont="1" applyFill="1" applyBorder="1" applyAlignment="1">
      <alignment horizontal="center" vertical="center" wrapText="1" justifyLastLine="1"/>
    </xf>
    <xf numFmtId="0" fontId="51" fillId="0" borderId="17" xfId="1" applyFont="1" applyFill="1" applyBorder="1" applyAlignment="1">
      <alignment horizontal="center" vertical="center" wrapText="1" justifyLastLine="1"/>
    </xf>
    <xf numFmtId="0" fontId="51" fillId="0" borderId="18" xfId="1" applyFont="1" applyFill="1" applyBorder="1" applyAlignment="1">
      <alignment horizontal="center" vertical="center" wrapText="1" justifyLastLine="1"/>
    </xf>
    <xf numFmtId="0" fontId="51" fillId="0" borderId="2" xfId="1" applyFont="1" applyFill="1" applyBorder="1" applyAlignment="1">
      <alignment horizontal="center" vertical="center" wrapText="1" justifyLastLine="1"/>
    </xf>
    <xf numFmtId="0" fontId="51" fillId="0" borderId="19" xfId="1" applyFont="1" applyFill="1" applyBorder="1" applyAlignment="1">
      <alignment horizontal="center" vertical="center" wrapText="1" justifyLastLine="1"/>
    </xf>
    <xf numFmtId="0" fontId="51" fillId="0" borderId="3" xfId="1" applyFont="1" applyFill="1" applyBorder="1" applyAlignment="1">
      <alignment horizontal="center" vertical="center" wrapText="1" justifyLastLine="1"/>
    </xf>
    <xf numFmtId="0" fontId="31" fillId="0" borderId="25" xfId="2" applyFont="1" applyBorder="1" applyAlignment="1">
      <alignment horizontal="distributed" vertical="center" justifyLastLine="1"/>
    </xf>
    <xf numFmtId="0" fontId="31" fillId="0" borderId="13" xfId="2" applyFont="1" applyBorder="1" applyAlignment="1">
      <alignment horizontal="distributed" vertical="center" justifyLastLine="1"/>
    </xf>
    <xf numFmtId="0" fontId="31" fillId="0" borderId="17" xfId="2" applyFont="1" applyBorder="1" applyAlignment="1">
      <alignment horizontal="distributed" vertical="center" justifyLastLine="1"/>
    </xf>
    <xf numFmtId="0" fontId="31" fillId="0" borderId="12" xfId="2" applyFont="1" applyBorder="1" applyAlignment="1">
      <alignment horizontal="distributed" vertical="center" justifyLastLine="1"/>
    </xf>
    <xf numFmtId="0" fontId="31" fillId="0" borderId="7" xfId="2" applyFont="1" applyBorder="1" applyAlignment="1">
      <alignment horizontal="distributed" vertical="center" justifyLastLine="1"/>
    </xf>
    <xf numFmtId="0" fontId="31" fillId="0" borderId="27" xfId="2" applyFont="1" applyBorder="1" applyAlignment="1">
      <alignment horizontal="distributed" vertical="center" justifyLastLine="1"/>
    </xf>
    <xf numFmtId="0" fontId="10" fillId="0" borderId="22"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24" xfId="1" applyFont="1" applyFill="1" applyBorder="1" applyAlignment="1">
      <alignment horizontal="left" vertical="top" wrapText="1"/>
    </xf>
    <xf numFmtId="0" fontId="10" fillId="0" borderId="1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21"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26" xfId="1" applyFont="1" applyFill="1" applyBorder="1" applyAlignment="1">
      <alignment horizontal="left" vertical="top" wrapText="1"/>
    </xf>
    <xf numFmtId="0" fontId="62" fillId="0" borderId="0" xfId="1" applyFont="1" applyFill="1" applyAlignment="1">
      <alignment horizontal="left" vertical="center"/>
    </xf>
    <xf numFmtId="0" fontId="69" fillId="0" borderId="0" xfId="1" applyNumberFormat="1" applyFont="1" applyFill="1" applyBorder="1" applyAlignment="1">
      <alignment horizontal="center" wrapText="1"/>
    </xf>
    <xf numFmtId="0" fontId="53" fillId="0" borderId="0" xfId="1" applyFont="1" applyFill="1" applyAlignment="1">
      <alignment horizontal="center" vertical="top" textRotation="255"/>
    </xf>
    <xf numFmtId="0" fontId="46" fillId="0" borderId="21" xfId="2" applyNumberFormat="1" applyFont="1" applyBorder="1" applyAlignment="1">
      <alignment horizontal="left" vertical="center"/>
    </xf>
    <xf numFmtId="0" fontId="41" fillId="0" borderId="22" xfId="2" applyFont="1" applyBorder="1" applyAlignment="1">
      <alignment horizontal="center" vertical="center" wrapText="1" shrinkToFit="1"/>
    </xf>
    <xf numFmtId="0" fontId="41" fillId="0" borderId="4" xfId="2" applyFont="1" applyBorder="1" applyAlignment="1">
      <alignment horizontal="center" vertical="center" wrapText="1" shrinkToFit="1"/>
    </xf>
    <xf numFmtId="0" fontId="41" fillId="0" borderId="24" xfId="2" applyFont="1" applyBorder="1" applyAlignment="1">
      <alignment horizontal="center" vertical="center" wrapText="1" shrinkToFit="1"/>
    </xf>
    <xf numFmtId="0" fontId="41" fillId="0" borderId="18" xfId="2" applyFont="1" applyBorder="1" applyAlignment="1">
      <alignment horizontal="center" vertical="center" wrapText="1" shrinkToFit="1"/>
    </xf>
    <xf numFmtId="0" fontId="41" fillId="0" borderId="0" xfId="2" applyFont="1" applyBorder="1" applyAlignment="1">
      <alignment horizontal="center" vertical="center" wrapText="1" shrinkToFit="1"/>
    </xf>
    <xf numFmtId="0" fontId="41" fillId="0" borderId="8" xfId="2" applyFont="1" applyBorder="1" applyAlignment="1">
      <alignment horizontal="center" vertical="center" wrapText="1" shrinkToFit="1"/>
    </xf>
    <xf numFmtId="0" fontId="41" fillId="0" borderId="19" xfId="2" applyFont="1" applyBorder="1" applyAlignment="1">
      <alignment horizontal="center" vertical="center" wrapText="1" shrinkToFit="1"/>
    </xf>
    <xf numFmtId="0" fontId="41" fillId="0" borderId="1" xfId="2" applyFont="1" applyBorder="1" applyAlignment="1">
      <alignment horizontal="center" vertical="center" wrapText="1" shrinkToFit="1"/>
    </xf>
    <xf numFmtId="0" fontId="41" fillId="0" borderId="11" xfId="2" applyFont="1" applyBorder="1" applyAlignment="1">
      <alignment horizontal="center" vertical="center" wrapText="1" shrinkToFit="1"/>
    </xf>
  </cellXfs>
  <cellStyles count="3">
    <cellStyle name="標準" xfId="0" builtinId="0"/>
    <cellStyle name="標準 3" xfId="1"/>
    <cellStyle name="標準_03⑰第五号の四様式(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28576</xdr:colOff>
      <xdr:row>94</xdr:row>
      <xdr:rowOff>19050</xdr:rowOff>
    </xdr:from>
    <xdr:to>
      <xdr:col>27</xdr:col>
      <xdr:colOff>1</xdr:colOff>
      <xdr:row>101</xdr:row>
      <xdr:rowOff>38100</xdr:rowOff>
    </xdr:to>
    <xdr:sp macro="" textlink="">
      <xdr:nvSpPr>
        <xdr:cNvPr id="1207" name="AutoShape 1"/>
        <xdr:cNvSpPr>
          <a:spLocks noChangeArrowheads="1"/>
        </xdr:cNvSpPr>
      </xdr:nvSpPr>
      <xdr:spPr bwMode="auto">
        <a:xfrm>
          <a:off x="1059904" y="4558205"/>
          <a:ext cx="1547976" cy="294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38101</xdr:colOff>
      <xdr:row>276</xdr:row>
      <xdr:rowOff>0</xdr:rowOff>
    </xdr:from>
    <xdr:ext cx="3068515" cy="402055"/>
    <xdr:sp macro="" textlink="">
      <xdr:nvSpPr>
        <xdr:cNvPr id="32" name="テキスト ボックス 31"/>
        <xdr:cNvSpPr txBox="1"/>
      </xdr:nvSpPr>
      <xdr:spPr>
        <a:xfrm>
          <a:off x="4945983" y="11996487"/>
          <a:ext cx="3068515" cy="40205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oAutofit/>
        </a:bodyPr>
        <a:lstStyle/>
        <a:p>
          <a:r>
            <a:rPr kumimoji="1" lang="ja-JP" altLang="en-US" sz="1000"/>
            <a:t>　</a:t>
          </a:r>
          <a:r>
            <a:rPr kumimoji="1" lang="ja-JP" altLang="en-US" sz="900">
              <a:latin typeface="ＭＳ Ｐ明朝" pitchFamily="18" charset="-128"/>
              <a:ea typeface="ＭＳ Ｐ明朝" pitchFamily="18" charset="-128"/>
            </a:rPr>
            <a:t>□　給与から差引き（特別徴収）　</a:t>
          </a:r>
          <a:r>
            <a:rPr kumimoji="1" lang="ja-JP" altLang="en-US" sz="900" baseline="0">
              <a:latin typeface="ＭＳ Ｐ明朝" pitchFamily="18" charset="-128"/>
              <a:ea typeface="ＭＳ Ｐ明朝" pitchFamily="18" charset="-128"/>
            </a:rPr>
            <a:t>     </a:t>
          </a:r>
          <a:endParaRPr kumimoji="1" lang="en-US" altLang="ja-JP" sz="900" baseline="0">
            <a:latin typeface="ＭＳ Ｐ明朝" pitchFamily="18" charset="-128"/>
            <a:ea typeface="ＭＳ Ｐ明朝" pitchFamily="18" charset="-128"/>
          </a:endParaRPr>
        </a:p>
        <a:p>
          <a:r>
            <a:rPr kumimoji="1" lang="ja-JP" altLang="ja-JP" sz="1000">
              <a:solidFill>
                <a:schemeClr val="dk1"/>
              </a:solidFill>
              <a:effectLst/>
              <a:latin typeface="+mn-lt"/>
              <a:ea typeface="+mn-ea"/>
              <a:cs typeface="+mn-cs"/>
            </a:rPr>
            <a:t>　</a:t>
          </a:r>
          <a:r>
            <a:rPr kumimoji="1" lang="ja-JP" altLang="en-US" sz="900">
              <a:latin typeface="ＭＳ Ｐ明朝" pitchFamily="18" charset="-128"/>
              <a:ea typeface="ＭＳ Ｐ明朝" pitchFamily="18" charset="-128"/>
            </a:rPr>
            <a:t>□　自分で納付（普通徴収）</a:t>
          </a:r>
        </a:p>
      </xdr:txBody>
    </xdr:sp>
    <xdr:clientData/>
  </xdr:oneCellAnchor>
  <xdr:oneCellAnchor>
    <xdr:from>
      <xdr:col>52</xdr:col>
      <xdr:colOff>16550</xdr:colOff>
      <xdr:row>259</xdr:row>
      <xdr:rowOff>4483</xdr:rowOff>
    </xdr:from>
    <xdr:ext cx="3735471" cy="282129"/>
    <xdr:sp macro="" textlink="">
      <xdr:nvSpPr>
        <xdr:cNvPr id="33" name="テキスト ボックス 32"/>
        <xdr:cNvSpPr txBox="1"/>
      </xdr:nvSpPr>
      <xdr:spPr>
        <a:xfrm>
          <a:off x="4924432" y="11178812"/>
          <a:ext cx="3735471" cy="28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pPr>
            <a:lnSpc>
              <a:spcPts val="1100"/>
            </a:lnSpc>
          </a:pPr>
          <a:r>
            <a:rPr kumimoji="1" lang="ja-JP" altLang="en-US" sz="800">
              <a:solidFill>
                <a:schemeClr val="tx1"/>
              </a:solidFill>
              <a:latin typeface="ＭＳ ゴシック" panose="020B0609070205080204" pitchFamily="49" charset="-128"/>
              <a:ea typeface="ＭＳ ゴシック" panose="020B0609070205080204" pitchFamily="49" charset="-128"/>
            </a:rPr>
            <a:t>地方税法附則第４条の４の規定の適用を選択する場合には、</a:t>
          </a:r>
        </a:p>
        <a:p>
          <a:pPr>
            <a:lnSpc>
              <a:spcPts val="1100"/>
            </a:lnSpc>
          </a:pP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医療費控除</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欄の</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区分</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の□に</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１</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と記入してください。</a:t>
          </a:r>
        </a:p>
      </xdr:txBody>
    </xdr:sp>
    <xdr:clientData/>
  </xdr:oneCellAnchor>
  <xdr:twoCellAnchor>
    <xdr:from>
      <xdr:col>12</xdr:col>
      <xdr:colOff>47625</xdr:colOff>
      <xdr:row>94</xdr:row>
      <xdr:rowOff>47625</xdr:rowOff>
    </xdr:from>
    <xdr:to>
      <xdr:col>13</xdr:col>
      <xdr:colOff>57150</xdr:colOff>
      <xdr:row>97</xdr:row>
      <xdr:rowOff>19050</xdr:rowOff>
    </xdr:to>
    <xdr:sp macro="" textlink="">
      <xdr:nvSpPr>
        <xdr:cNvPr id="1210" name="Rectangle 21"/>
        <xdr:cNvSpPr>
          <a:spLocks noChangeArrowheads="1"/>
        </xdr:cNvSpPr>
      </xdr:nvSpPr>
      <xdr:spPr bwMode="auto">
        <a:xfrm>
          <a:off x="1143000"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94</xdr:row>
      <xdr:rowOff>47625</xdr:rowOff>
    </xdr:from>
    <xdr:to>
      <xdr:col>20</xdr:col>
      <xdr:colOff>66675</xdr:colOff>
      <xdr:row>97</xdr:row>
      <xdr:rowOff>19050</xdr:rowOff>
    </xdr:to>
    <xdr:sp macro="" textlink="">
      <xdr:nvSpPr>
        <xdr:cNvPr id="1211" name="Rectangle 21"/>
        <xdr:cNvSpPr>
          <a:spLocks noChangeArrowheads="1"/>
        </xdr:cNvSpPr>
      </xdr:nvSpPr>
      <xdr:spPr bwMode="auto">
        <a:xfrm>
          <a:off x="1819275"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98</xdr:row>
      <xdr:rowOff>38100</xdr:rowOff>
    </xdr:from>
    <xdr:to>
      <xdr:col>13</xdr:col>
      <xdr:colOff>57150</xdr:colOff>
      <xdr:row>101</xdr:row>
      <xdr:rowOff>19050</xdr:rowOff>
    </xdr:to>
    <xdr:sp macro="" textlink="">
      <xdr:nvSpPr>
        <xdr:cNvPr id="1212" name="Rectangle 21"/>
        <xdr:cNvSpPr>
          <a:spLocks noChangeArrowheads="1"/>
        </xdr:cNvSpPr>
      </xdr:nvSpPr>
      <xdr:spPr bwMode="auto">
        <a:xfrm>
          <a:off x="1143000"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98</xdr:row>
      <xdr:rowOff>38100</xdr:rowOff>
    </xdr:from>
    <xdr:to>
      <xdr:col>20</xdr:col>
      <xdr:colOff>66675</xdr:colOff>
      <xdr:row>101</xdr:row>
      <xdr:rowOff>19050</xdr:rowOff>
    </xdr:to>
    <xdr:sp macro="" textlink="">
      <xdr:nvSpPr>
        <xdr:cNvPr id="1213" name="Rectangle 21"/>
        <xdr:cNvSpPr>
          <a:spLocks noChangeArrowheads="1"/>
        </xdr:cNvSpPr>
      </xdr:nvSpPr>
      <xdr:spPr bwMode="auto">
        <a:xfrm>
          <a:off x="1819275"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89</xdr:row>
      <xdr:rowOff>38100</xdr:rowOff>
    </xdr:from>
    <xdr:to>
      <xdr:col>15</xdr:col>
      <xdr:colOff>66675</xdr:colOff>
      <xdr:row>93</xdr:row>
      <xdr:rowOff>9525</xdr:rowOff>
    </xdr:to>
    <xdr:sp macro="" textlink="">
      <xdr:nvSpPr>
        <xdr:cNvPr id="1214" name="Rectangle 21"/>
        <xdr:cNvSpPr>
          <a:spLocks noChangeArrowheads="1"/>
        </xdr:cNvSpPr>
      </xdr:nvSpPr>
      <xdr:spPr bwMode="auto">
        <a:xfrm>
          <a:off x="1343025"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9525</xdr:colOff>
      <xdr:row>89</xdr:row>
      <xdr:rowOff>38100</xdr:rowOff>
    </xdr:from>
    <xdr:to>
      <xdr:col>40</xdr:col>
      <xdr:colOff>19050</xdr:colOff>
      <xdr:row>93</xdr:row>
      <xdr:rowOff>9525</xdr:rowOff>
    </xdr:to>
    <xdr:sp macro="" textlink="">
      <xdr:nvSpPr>
        <xdr:cNvPr id="1215" name="Rectangle 21"/>
        <xdr:cNvSpPr>
          <a:spLocks noChangeArrowheads="1"/>
        </xdr:cNvSpPr>
      </xdr:nvSpPr>
      <xdr:spPr bwMode="auto">
        <a:xfrm>
          <a:off x="3105150"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85725</xdr:colOff>
      <xdr:row>425</xdr:row>
      <xdr:rowOff>38100</xdr:rowOff>
    </xdr:from>
    <xdr:to>
      <xdr:col>68</xdr:col>
      <xdr:colOff>0</xdr:colOff>
      <xdr:row>427</xdr:row>
      <xdr:rowOff>19050</xdr:rowOff>
    </xdr:to>
    <xdr:sp macro="" textlink="">
      <xdr:nvSpPr>
        <xdr:cNvPr id="1216" name="Rectangle 21"/>
        <xdr:cNvSpPr>
          <a:spLocks noChangeArrowheads="1"/>
        </xdr:cNvSpPr>
      </xdr:nvSpPr>
      <xdr:spPr bwMode="auto">
        <a:xfrm>
          <a:off x="6324600" y="20935950"/>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80422</xdr:colOff>
      <xdr:row>235</xdr:row>
      <xdr:rowOff>2951</xdr:rowOff>
    </xdr:from>
    <xdr:to>
      <xdr:col>70</xdr:col>
      <xdr:colOff>14685</xdr:colOff>
      <xdr:row>238</xdr:row>
      <xdr:rowOff>21795</xdr:rowOff>
    </xdr:to>
    <xdr:sp macro="" textlink="">
      <xdr:nvSpPr>
        <xdr:cNvPr id="19" name="円/楕円 1"/>
        <xdr:cNvSpPr/>
      </xdr:nvSpPr>
      <xdr:spPr>
        <a:xfrm>
          <a:off x="6509797" y="9373170"/>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5</a:t>
          </a:r>
          <a:endParaRPr lang="ja-JP" altLang="en-US"/>
        </a:p>
      </xdr:txBody>
    </xdr:sp>
    <xdr:clientData/>
  </xdr:twoCellAnchor>
  <xdr:twoCellAnchor>
    <xdr:from>
      <xdr:col>68</xdr:col>
      <xdr:colOff>80422</xdr:colOff>
      <xdr:row>241</xdr:row>
      <xdr:rowOff>1613</xdr:rowOff>
    </xdr:from>
    <xdr:to>
      <xdr:col>70</xdr:col>
      <xdr:colOff>14685</xdr:colOff>
      <xdr:row>244</xdr:row>
      <xdr:rowOff>20456</xdr:rowOff>
    </xdr:to>
    <xdr:sp macro="" textlink="">
      <xdr:nvSpPr>
        <xdr:cNvPr id="20" name="円/楕円 1"/>
        <xdr:cNvSpPr/>
      </xdr:nvSpPr>
      <xdr:spPr>
        <a:xfrm>
          <a:off x="6509797" y="9586144"/>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68</xdr:col>
      <xdr:colOff>80422</xdr:colOff>
      <xdr:row>253</xdr:row>
      <xdr:rowOff>2035</xdr:rowOff>
    </xdr:from>
    <xdr:to>
      <xdr:col>70</xdr:col>
      <xdr:colOff>15922</xdr:colOff>
      <xdr:row>256</xdr:row>
      <xdr:rowOff>20878</xdr:rowOff>
    </xdr:to>
    <xdr:sp macro="" textlink="">
      <xdr:nvSpPr>
        <xdr:cNvPr id="21" name="円/楕円 1"/>
        <xdr:cNvSpPr/>
      </xdr:nvSpPr>
      <xdr:spPr>
        <a:xfrm>
          <a:off x="6509797" y="10015191"/>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8</a:t>
          </a:r>
          <a:endParaRPr lang="ja-JP" altLang="en-US"/>
        </a:p>
      </xdr:txBody>
    </xdr:sp>
    <xdr:clientData/>
  </xdr:twoCellAnchor>
  <xdr:oneCellAnchor>
    <xdr:from>
      <xdr:col>51</xdr:col>
      <xdr:colOff>92751</xdr:colOff>
      <xdr:row>282</xdr:row>
      <xdr:rowOff>54896</xdr:rowOff>
    </xdr:from>
    <xdr:ext cx="3845268" cy="469573"/>
    <xdr:sp macro="" textlink="">
      <xdr:nvSpPr>
        <xdr:cNvPr id="22" name="テキスト ボックス 21"/>
        <xdr:cNvSpPr txBox="1"/>
      </xdr:nvSpPr>
      <xdr:spPr>
        <a:xfrm>
          <a:off x="4906539" y="11719358"/>
          <a:ext cx="3845268" cy="46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「個人番号」欄には、個人番号（行政手続における特定の個人</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を識別するための番号の利用等に関する法律第２条第５項に規</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定する個人番号をいう。）を記載してください。</a:t>
          </a:r>
        </a:p>
      </xdr:txBody>
    </xdr:sp>
    <xdr:clientData/>
  </xdr:oneCellAnchor>
  <xdr:twoCellAnchor>
    <xdr:from>
      <xdr:col>38</xdr:col>
      <xdr:colOff>43543</xdr:colOff>
      <xdr:row>148</xdr:row>
      <xdr:rowOff>14311</xdr:rowOff>
    </xdr:from>
    <xdr:to>
      <xdr:col>39</xdr:col>
      <xdr:colOff>53068</xdr:colOff>
      <xdr:row>151</xdr:row>
      <xdr:rowOff>22070</xdr:rowOff>
    </xdr:to>
    <xdr:sp macro="" textlink="">
      <xdr:nvSpPr>
        <xdr:cNvPr id="17" name="Rectangle 21"/>
        <xdr:cNvSpPr>
          <a:spLocks noChangeArrowheads="1"/>
        </xdr:cNvSpPr>
      </xdr:nvSpPr>
      <xdr:spPr bwMode="auto">
        <a:xfrm>
          <a:off x="3735302" y="6681811"/>
          <a:ext cx="108059" cy="126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80422</xdr:colOff>
      <xdr:row>247</xdr:row>
      <xdr:rowOff>1613</xdr:rowOff>
    </xdr:from>
    <xdr:to>
      <xdr:col>70</xdr:col>
      <xdr:colOff>15922</xdr:colOff>
      <xdr:row>250</xdr:row>
      <xdr:rowOff>20457</xdr:rowOff>
    </xdr:to>
    <xdr:sp macro="" textlink="">
      <xdr:nvSpPr>
        <xdr:cNvPr id="18" name="円/楕円 1"/>
        <xdr:cNvSpPr/>
      </xdr:nvSpPr>
      <xdr:spPr>
        <a:xfrm>
          <a:off x="6509797" y="9800457"/>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p>
      </xdr:txBody>
    </xdr:sp>
    <xdr:clientData/>
  </xdr:twoCellAnchor>
  <xdr:twoCellAnchor>
    <xdr:from>
      <xdr:col>58</xdr:col>
      <xdr:colOff>25065</xdr:colOff>
      <xdr:row>254</xdr:row>
      <xdr:rowOff>32657</xdr:rowOff>
    </xdr:from>
    <xdr:to>
      <xdr:col>59</xdr:col>
      <xdr:colOff>48615</xdr:colOff>
      <xdr:row>258</xdr:row>
      <xdr:rowOff>10027</xdr:rowOff>
    </xdr:to>
    <xdr:sp macro="" textlink="">
      <xdr:nvSpPr>
        <xdr:cNvPr id="23" name="円/楕円 1"/>
        <xdr:cNvSpPr/>
      </xdr:nvSpPr>
      <xdr:spPr>
        <a:xfrm>
          <a:off x="5501940" y="10081532"/>
          <a:ext cx="118800" cy="12024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5</a:t>
          </a:r>
          <a:endParaRPr lang="ja-JP" altLang="en-US"/>
        </a:p>
      </xdr:txBody>
    </xdr:sp>
    <xdr:clientData/>
  </xdr:twoCellAnchor>
  <xdr:twoCellAnchor>
    <xdr:from>
      <xdr:col>60</xdr:col>
      <xdr:colOff>89922</xdr:colOff>
      <xdr:row>254</xdr:row>
      <xdr:rowOff>32657</xdr:rowOff>
    </xdr:from>
    <xdr:to>
      <xdr:col>62</xdr:col>
      <xdr:colOff>18222</xdr:colOff>
      <xdr:row>258</xdr:row>
      <xdr:rowOff>8511</xdr:rowOff>
    </xdr:to>
    <xdr:sp macro="" textlink="">
      <xdr:nvSpPr>
        <xdr:cNvPr id="24" name="円/楕円 1"/>
        <xdr:cNvSpPr/>
      </xdr:nvSpPr>
      <xdr:spPr>
        <a:xfrm>
          <a:off x="5757297" y="10081532"/>
          <a:ext cx="118800" cy="1187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63</xdr:col>
      <xdr:colOff>48986</xdr:colOff>
      <xdr:row>254</xdr:row>
      <xdr:rowOff>32657</xdr:rowOff>
    </xdr:from>
    <xdr:to>
      <xdr:col>64</xdr:col>
      <xdr:colOff>72536</xdr:colOff>
      <xdr:row>258</xdr:row>
      <xdr:rowOff>8582</xdr:rowOff>
    </xdr:to>
    <xdr:sp macro="" textlink="">
      <xdr:nvSpPr>
        <xdr:cNvPr id="25" name="円/楕円 1"/>
        <xdr:cNvSpPr/>
      </xdr:nvSpPr>
      <xdr:spPr>
        <a:xfrm>
          <a:off x="6002111" y="10081532"/>
          <a:ext cx="118800" cy="11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endParaRPr lang="ja-JP" altLang="en-US"/>
        </a:p>
      </xdr:txBody>
    </xdr:sp>
    <xdr:clientData/>
  </xdr:twoCellAnchor>
  <xdr:twoCellAnchor>
    <xdr:from>
      <xdr:col>1</xdr:col>
      <xdr:colOff>28575</xdr:colOff>
      <xdr:row>271</xdr:row>
      <xdr:rowOff>28575</xdr:rowOff>
    </xdr:from>
    <xdr:to>
      <xdr:col>2</xdr:col>
      <xdr:colOff>58088</xdr:colOff>
      <xdr:row>273</xdr:row>
      <xdr:rowOff>22690</xdr:rowOff>
    </xdr:to>
    <xdr:sp macro="" textlink="">
      <xdr:nvSpPr>
        <xdr:cNvPr id="26" name="円/楕円 1"/>
        <xdr:cNvSpPr/>
      </xdr:nvSpPr>
      <xdr:spPr>
        <a:xfrm>
          <a:off x="79863" y="11348671"/>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1</xdr:col>
      <xdr:colOff>28575</xdr:colOff>
      <xdr:row>281</xdr:row>
      <xdr:rowOff>19050</xdr:rowOff>
    </xdr:from>
    <xdr:to>
      <xdr:col>2</xdr:col>
      <xdr:colOff>58088</xdr:colOff>
      <xdr:row>283</xdr:row>
      <xdr:rowOff>13166</xdr:rowOff>
    </xdr:to>
    <xdr:sp macro="" textlink="">
      <xdr:nvSpPr>
        <xdr:cNvPr id="27" name="円/楕円 1"/>
        <xdr:cNvSpPr/>
      </xdr:nvSpPr>
      <xdr:spPr>
        <a:xfrm>
          <a:off x="79863" y="11969262"/>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endParaRPr lang="ja-JP" altLang="en-US"/>
        </a:p>
      </xdr:txBody>
    </xdr:sp>
    <xdr:clientData/>
  </xdr:twoCellAnchor>
  <xdr:twoCellAnchor>
    <xdr:from>
      <xdr:col>28</xdr:col>
      <xdr:colOff>50581</xdr:colOff>
      <xdr:row>94</xdr:row>
      <xdr:rowOff>24962</xdr:rowOff>
    </xdr:from>
    <xdr:to>
      <xdr:col>29</xdr:col>
      <xdr:colOff>60106</xdr:colOff>
      <xdr:row>97</xdr:row>
      <xdr:rowOff>5912</xdr:rowOff>
    </xdr:to>
    <xdr:sp macro="" textlink="">
      <xdr:nvSpPr>
        <xdr:cNvPr id="28" name="Rectangle 21"/>
        <xdr:cNvSpPr>
          <a:spLocks noChangeArrowheads="1"/>
        </xdr:cNvSpPr>
      </xdr:nvSpPr>
      <xdr:spPr bwMode="auto">
        <a:xfrm>
          <a:off x="2756995" y="4564117"/>
          <a:ext cx="108059" cy="991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C496"/>
  <sheetViews>
    <sheetView tabSelected="1" zoomScale="175" zoomScaleNormal="175" zoomScaleSheetLayoutView="130" workbookViewId="0">
      <selection activeCell="B2" sqref="B2:F5"/>
    </sheetView>
  </sheetViews>
  <sheetFormatPr defaultRowHeight="13.5" x14ac:dyDescent="0.15"/>
  <cols>
    <col min="1" max="1" width="0.625" style="1" customWidth="1"/>
    <col min="2" max="77" width="1.25" style="1" customWidth="1"/>
    <col min="78" max="85" width="1.625" style="1" customWidth="1"/>
    <col min="86" max="86" width="2.625" style="1" customWidth="1"/>
    <col min="87" max="118" width="0.875" style="1" customWidth="1"/>
    <col min="119" max="203" width="9" style="1" customWidth="1"/>
    <col min="204" max="16384" width="9" style="1"/>
  </cols>
  <sheetData>
    <row r="1" spans="1:133" ht="12.75" customHeight="1" x14ac:dyDescent="0.15"/>
    <row r="2" spans="1:133" ht="4.5" customHeight="1" x14ac:dyDescent="0.15">
      <c r="B2" s="1252" t="s">
        <v>784</v>
      </c>
      <c r="C2" s="1252"/>
      <c r="D2" s="1252"/>
      <c r="E2" s="1252"/>
      <c r="F2" s="1252"/>
      <c r="G2" s="1253"/>
      <c r="H2" s="1253"/>
      <c r="I2" s="1253"/>
      <c r="J2" s="1253"/>
      <c r="K2" s="1252" t="s">
        <v>648</v>
      </c>
      <c r="L2" s="1252"/>
      <c r="M2" s="1252"/>
      <c r="N2" s="1252"/>
      <c r="O2" s="1252"/>
      <c r="P2" s="1252"/>
      <c r="Q2" s="1252"/>
      <c r="R2" s="1252" t="s">
        <v>842</v>
      </c>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CE2" s="1298" t="s">
        <v>0</v>
      </c>
      <c r="CF2" s="1298"/>
      <c r="CG2" s="1298"/>
    </row>
    <row r="3" spans="1:133" ht="5.25" customHeight="1" x14ac:dyDescent="0.15">
      <c r="A3" s="2"/>
      <c r="B3" s="1252"/>
      <c r="C3" s="1252"/>
      <c r="D3" s="1252"/>
      <c r="E3" s="1252"/>
      <c r="F3" s="1252"/>
      <c r="G3" s="1253"/>
      <c r="H3" s="1253"/>
      <c r="I3" s="1253"/>
      <c r="J3" s="1253"/>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c r="AH3" s="1252"/>
      <c r="AI3" s="1252"/>
      <c r="AJ3" s="1252"/>
      <c r="AK3" s="1252"/>
      <c r="AL3" s="1252"/>
      <c r="AM3" s="1252"/>
      <c r="AN3" s="1252"/>
      <c r="AO3" s="1252"/>
      <c r="AP3" s="1252"/>
      <c r="AQ3" s="1252"/>
      <c r="AR3" s="1252"/>
      <c r="AS3" s="1252"/>
      <c r="AT3" s="1252"/>
      <c r="AU3" s="1252"/>
      <c r="AV3" s="1252"/>
      <c r="AW3" s="1252"/>
      <c r="AX3" s="1252"/>
      <c r="AY3" s="1252"/>
      <c r="AZ3" s="1252"/>
      <c r="BA3" s="1252"/>
      <c r="BB3" s="1252"/>
      <c r="BC3" s="1252"/>
      <c r="BD3" s="1252"/>
      <c r="BE3" s="2"/>
      <c r="BF3" s="2"/>
      <c r="BG3" s="2"/>
      <c r="BH3" s="2"/>
      <c r="BI3" s="2"/>
      <c r="BJ3" s="2"/>
      <c r="BK3" s="2"/>
      <c r="BL3" s="2"/>
      <c r="BM3" s="2"/>
      <c r="BN3" s="2"/>
      <c r="BO3" s="2"/>
      <c r="BP3" s="2"/>
      <c r="BQ3" s="2"/>
      <c r="BR3" s="2"/>
      <c r="BS3" s="2"/>
      <c r="BT3" s="2"/>
      <c r="BU3" s="2"/>
      <c r="BV3" s="2"/>
      <c r="BW3" s="2"/>
      <c r="CC3" s="60"/>
      <c r="CE3" s="1298"/>
      <c r="CF3" s="1298"/>
      <c r="CG3" s="1298"/>
    </row>
    <row r="4" spans="1:133" ht="5.0999999999999996" customHeight="1" thickBot="1" x14ac:dyDescent="0.2">
      <c r="A4" s="2"/>
      <c r="B4" s="1252"/>
      <c r="C4" s="1252"/>
      <c r="D4" s="1252"/>
      <c r="E4" s="1252"/>
      <c r="F4" s="1252"/>
      <c r="G4" s="1253"/>
      <c r="H4" s="1253"/>
      <c r="I4" s="1253"/>
      <c r="J4" s="1253"/>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3"/>
      <c r="BF4" s="3"/>
      <c r="BG4" s="3"/>
      <c r="BH4" s="3"/>
      <c r="BI4" s="3"/>
      <c r="BJ4" s="3"/>
      <c r="BK4" s="3"/>
      <c r="BL4" s="3"/>
      <c r="BM4" s="3"/>
      <c r="BN4" s="3"/>
      <c r="BO4" s="3"/>
      <c r="BP4" s="3"/>
      <c r="BQ4" s="3"/>
      <c r="BR4" s="3"/>
      <c r="BS4" s="3"/>
      <c r="BT4" s="3"/>
      <c r="BU4" s="3"/>
      <c r="BV4" s="3"/>
      <c r="BW4" s="3"/>
      <c r="CC4" s="60"/>
      <c r="CE4" s="1299"/>
      <c r="CF4" s="1299"/>
      <c r="CG4" s="1299"/>
    </row>
    <row r="5" spans="1:133" ht="7.5" customHeight="1" x14ac:dyDescent="0.15">
      <c r="A5" s="2"/>
      <c r="B5" s="1252"/>
      <c r="C5" s="1252"/>
      <c r="D5" s="1252"/>
      <c r="E5" s="1252"/>
      <c r="F5" s="1252"/>
      <c r="G5" s="1253"/>
      <c r="H5" s="1253"/>
      <c r="I5" s="1253"/>
      <c r="J5" s="1253"/>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3"/>
      <c r="BF5" s="3"/>
      <c r="BG5" s="54"/>
      <c r="BH5" s="54"/>
      <c r="BI5" s="1435" t="s">
        <v>137</v>
      </c>
      <c r="BJ5" s="1436"/>
      <c r="BK5" s="1436"/>
      <c r="BL5" s="1436"/>
      <c r="BM5" s="1436"/>
      <c r="BN5" s="1436"/>
      <c r="BO5" s="1436"/>
      <c r="BP5" s="1436"/>
      <c r="BQ5" s="1437"/>
      <c r="BR5" s="1549" t="str">
        <f>IF(データ!$B$28&lt;&gt;"",データ!$B$28,"")</f>
        <v/>
      </c>
      <c r="BS5" s="1550"/>
      <c r="BT5" s="1550"/>
      <c r="BU5" s="1550"/>
      <c r="BV5" s="1550"/>
      <c r="BW5" s="1550"/>
      <c r="BX5" s="1550"/>
      <c r="BY5" s="1550"/>
      <c r="BZ5" s="1550"/>
      <c r="CA5" s="1550"/>
      <c r="CB5" s="1550"/>
      <c r="CC5" s="1550"/>
      <c r="CD5" s="1550"/>
      <c r="CE5" s="1550"/>
      <c r="CF5" s="1550"/>
      <c r="CG5" s="1551"/>
    </row>
    <row r="6" spans="1:133" ht="5.0999999999999996" customHeight="1" x14ac:dyDescent="0.15">
      <c r="A6" s="2"/>
      <c r="BG6" s="79"/>
      <c r="BH6" s="80"/>
      <c r="BI6" s="1324"/>
      <c r="BJ6" s="619"/>
      <c r="BK6" s="619"/>
      <c r="BL6" s="619"/>
      <c r="BM6" s="619"/>
      <c r="BN6" s="619"/>
      <c r="BO6" s="619"/>
      <c r="BP6" s="619"/>
      <c r="BQ6" s="620"/>
      <c r="BR6" s="1312"/>
      <c r="BS6" s="1313"/>
      <c r="BT6" s="1313"/>
      <c r="BU6" s="1313"/>
      <c r="BV6" s="1313"/>
      <c r="BW6" s="1313"/>
      <c r="BX6" s="1313"/>
      <c r="BY6" s="1313"/>
      <c r="BZ6" s="1313"/>
      <c r="CA6" s="1313"/>
      <c r="CB6" s="1313"/>
      <c r="CC6" s="1313"/>
      <c r="CD6" s="1313"/>
      <c r="CE6" s="1313"/>
      <c r="CF6" s="1313"/>
      <c r="CG6" s="1314"/>
    </row>
    <row r="7" spans="1:133" ht="6" customHeight="1" x14ac:dyDescent="0.15">
      <c r="A7" s="2"/>
      <c r="BG7" s="79"/>
      <c r="BH7" s="80"/>
      <c r="BI7" s="1325"/>
      <c r="BJ7" s="542"/>
      <c r="BK7" s="542"/>
      <c r="BL7" s="542"/>
      <c r="BM7" s="542"/>
      <c r="BN7" s="542"/>
      <c r="BO7" s="542"/>
      <c r="BP7" s="542"/>
      <c r="BQ7" s="621"/>
      <c r="BR7" s="1315"/>
      <c r="BS7" s="1316"/>
      <c r="BT7" s="1316"/>
      <c r="BU7" s="1316"/>
      <c r="BV7" s="1316"/>
      <c r="BW7" s="1316"/>
      <c r="BX7" s="1316"/>
      <c r="BY7" s="1316"/>
      <c r="BZ7" s="1316"/>
      <c r="CA7" s="1316"/>
      <c r="CB7" s="1316"/>
      <c r="CC7" s="1316"/>
      <c r="CD7" s="1316"/>
      <c r="CE7" s="1316"/>
      <c r="CF7" s="1316"/>
      <c r="CG7" s="1317"/>
    </row>
    <row r="8" spans="1:133" ht="5.0999999999999996" customHeight="1" thickBot="1" x14ac:dyDescent="0.2">
      <c r="A8" s="2"/>
      <c r="BG8" s="152"/>
      <c r="BH8" s="153"/>
      <c r="BI8" s="539" t="s">
        <v>599</v>
      </c>
      <c r="BJ8" s="539"/>
      <c r="BK8" s="539"/>
      <c r="BL8" s="539"/>
      <c r="BM8" s="539"/>
      <c r="BN8" s="539"/>
      <c r="BO8" s="539"/>
      <c r="BP8" s="539"/>
      <c r="BQ8" s="617"/>
      <c r="BR8" s="1309" t="str">
        <f>IF(データ!$B$20&lt;&gt;"",データ!$B$20,"")</f>
        <v/>
      </c>
      <c r="BS8" s="1310"/>
      <c r="BT8" s="1310"/>
      <c r="BU8" s="1310"/>
      <c r="BV8" s="1310"/>
      <c r="BW8" s="1310"/>
      <c r="BX8" s="1310"/>
      <c r="BY8" s="1310"/>
      <c r="BZ8" s="1310"/>
      <c r="CA8" s="1310"/>
      <c r="CB8" s="1310"/>
      <c r="CC8" s="1310"/>
      <c r="CD8" s="1310"/>
      <c r="CE8" s="1310"/>
      <c r="CF8" s="1310"/>
      <c r="CG8" s="1311"/>
    </row>
    <row r="9" spans="1:133" ht="5.0999999999999996" customHeight="1" x14ac:dyDescent="0.15">
      <c r="A9" s="2"/>
      <c r="B9" s="49" t="s">
        <v>2</v>
      </c>
      <c r="C9" s="50"/>
      <c r="D9" s="50"/>
      <c r="E9" s="50"/>
      <c r="F9" s="51"/>
      <c r="G9" s="51"/>
      <c r="H9" s="51"/>
      <c r="I9" s="51"/>
      <c r="J9" s="51"/>
      <c r="K9" s="51"/>
      <c r="L9" s="48"/>
      <c r="M9" s="48"/>
      <c r="N9" s="48"/>
      <c r="O9" s="51"/>
      <c r="P9" s="1416" t="s">
        <v>444</v>
      </c>
      <c r="Q9" s="367"/>
      <c r="R9" s="367"/>
      <c r="S9" s="367"/>
      <c r="T9" s="367"/>
      <c r="U9" s="367"/>
      <c r="V9" s="367"/>
      <c r="W9" s="367"/>
      <c r="X9" s="368"/>
      <c r="Y9" s="1417" t="str">
        <f>IF(データ!$B$5&lt;&gt;"",データ!$B$5,IF(データ!$B$6&lt;&gt;"",データ!$B$6,IF(データ!$B$7&lt;&gt;"",データ!$B$7,"")))</f>
        <v/>
      </c>
      <c r="Z9" s="1418"/>
      <c r="AA9" s="1418"/>
      <c r="AB9" s="1418"/>
      <c r="AC9" s="1418"/>
      <c r="AD9" s="1418"/>
      <c r="AE9" s="1418"/>
      <c r="AF9" s="1418"/>
      <c r="AG9" s="1418"/>
      <c r="AH9" s="1418"/>
      <c r="AI9" s="1418"/>
      <c r="AJ9" s="1418"/>
      <c r="AK9" s="1418"/>
      <c r="AL9" s="1418"/>
      <c r="AM9" s="1418"/>
      <c r="AN9" s="1418"/>
      <c r="AO9" s="1418"/>
      <c r="AP9" s="1418"/>
      <c r="AQ9" s="1418"/>
      <c r="AR9" s="1418"/>
      <c r="AS9" s="1418"/>
      <c r="AT9" s="1418"/>
      <c r="AU9" s="1418"/>
      <c r="AV9" s="1418"/>
      <c r="AW9" s="1418"/>
      <c r="AX9" s="1418"/>
      <c r="AY9" s="1418"/>
      <c r="AZ9" s="1418"/>
      <c r="BA9" s="1418"/>
      <c r="BB9" s="1418"/>
      <c r="BC9" s="1418"/>
      <c r="BD9" s="1418"/>
      <c r="BE9" s="1418"/>
      <c r="BF9" s="1418"/>
      <c r="BG9" s="1418"/>
      <c r="BH9" s="1419"/>
      <c r="BI9" s="619"/>
      <c r="BJ9" s="619"/>
      <c r="BK9" s="619"/>
      <c r="BL9" s="619"/>
      <c r="BM9" s="619"/>
      <c r="BN9" s="619"/>
      <c r="BO9" s="619"/>
      <c r="BP9" s="619"/>
      <c r="BQ9" s="620"/>
      <c r="BR9" s="1312"/>
      <c r="BS9" s="1313"/>
      <c r="BT9" s="1313"/>
      <c r="BU9" s="1313"/>
      <c r="BV9" s="1313"/>
      <c r="BW9" s="1313"/>
      <c r="BX9" s="1313"/>
      <c r="BY9" s="1313"/>
      <c r="BZ9" s="1313"/>
      <c r="CA9" s="1313"/>
      <c r="CB9" s="1313"/>
      <c r="CC9" s="1313"/>
      <c r="CD9" s="1313"/>
      <c r="CE9" s="1313"/>
      <c r="CF9" s="1313"/>
      <c r="CG9" s="1314"/>
    </row>
    <row r="10" spans="1:133" ht="3.75" customHeight="1" x14ac:dyDescent="0.15">
      <c r="A10" s="2"/>
      <c r="B10" s="52"/>
      <c r="C10" s="5"/>
      <c r="D10" s="5"/>
      <c r="E10" s="5"/>
      <c r="F10" s="6"/>
      <c r="G10" s="6"/>
      <c r="H10" s="6"/>
      <c r="I10" s="6"/>
      <c r="J10" s="6"/>
      <c r="K10" s="6"/>
      <c r="L10" s="7"/>
      <c r="M10" s="7"/>
      <c r="N10" s="7"/>
      <c r="O10" s="6"/>
      <c r="P10" s="1327"/>
      <c r="Q10" s="300"/>
      <c r="R10" s="300"/>
      <c r="S10" s="300"/>
      <c r="T10" s="300"/>
      <c r="U10" s="300"/>
      <c r="V10" s="300"/>
      <c r="W10" s="300"/>
      <c r="X10" s="301"/>
      <c r="Y10" s="1383"/>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4"/>
      <c r="BD10" s="1384"/>
      <c r="BE10" s="1384"/>
      <c r="BF10" s="1384"/>
      <c r="BG10" s="1384"/>
      <c r="BH10" s="1385"/>
      <c r="BI10" s="619"/>
      <c r="BJ10" s="619"/>
      <c r="BK10" s="619"/>
      <c r="BL10" s="619"/>
      <c r="BM10" s="619"/>
      <c r="BN10" s="619"/>
      <c r="BO10" s="619"/>
      <c r="BP10" s="619"/>
      <c r="BQ10" s="620"/>
      <c r="BR10" s="1312"/>
      <c r="BS10" s="1313"/>
      <c r="BT10" s="1313"/>
      <c r="BU10" s="1313"/>
      <c r="BV10" s="1313"/>
      <c r="BW10" s="1313"/>
      <c r="BX10" s="1313"/>
      <c r="BY10" s="1313"/>
      <c r="BZ10" s="1313"/>
      <c r="CA10" s="1313"/>
      <c r="CB10" s="1313"/>
      <c r="CC10" s="1313"/>
      <c r="CD10" s="1313"/>
      <c r="CE10" s="1313"/>
      <c r="CF10" s="1313"/>
      <c r="CG10" s="1314"/>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row>
    <row r="11" spans="1:133" ht="5.25" customHeight="1" x14ac:dyDescent="0.15">
      <c r="A11" s="2"/>
      <c r="B11" s="53"/>
      <c r="C11" s="6"/>
      <c r="D11" s="6"/>
      <c r="E11" s="6"/>
      <c r="F11" s="6"/>
      <c r="G11" s="6"/>
      <c r="H11" s="6"/>
      <c r="I11" s="6"/>
      <c r="J11" s="6"/>
      <c r="K11" s="6"/>
      <c r="L11" s="7"/>
      <c r="M11" s="7"/>
      <c r="N11" s="7"/>
      <c r="O11" s="6"/>
      <c r="P11" s="1327"/>
      <c r="Q11" s="300"/>
      <c r="R11" s="300"/>
      <c r="S11" s="300"/>
      <c r="T11" s="300"/>
      <c r="U11" s="300"/>
      <c r="V11" s="300"/>
      <c r="W11" s="300"/>
      <c r="X11" s="301"/>
      <c r="Y11" s="1383"/>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c r="AU11" s="1384"/>
      <c r="AV11" s="1384"/>
      <c r="AW11" s="1384"/>
      <c r="AX11" s="1384"/>
      <c r="AY11" s="1384"/>
      <c r="AZ11" s="1384"/>
      <c r="BA11" s="1384"/>
      <c r="BB11" s="1384"/>
      <c r="BC11" s="1384"/>
      <c r="BD11" s="1384"/>
      <c r="BE11" s="1384"/>
      <c r="BF11" s="1384"/>
      <c r="BG11" s="1384"/>
      <c r="BH11" s="1385"/>
      <c r="BI11" s="542"/>
      <c r="BJ11" s="542"/>
      <c r="BK11" s="542"/>
      <c r="BL11" s="542"/>
      <c r="BM11" s="542"/>
      <c r="BN11" s="542"/>
      <c r="BO11" s="542"/>
      <c r="BP11" s="542"/>
      <c r="BQ11" s="621"/>
      <c r="BR11" s="1315"/>
      <c r="BS11" s="1316"/>
      <c r="BT11" s="1316"/>
      <c r="BU11" s="1316"/>
      <c r="BV11" s="1316"/>
      <c r="BW11" s="1316"/>
      <c r="BX11" s="1316"/>
      <c r="BY11" s="1316"/>
      <c r="BZ11" s="1316"/>
      <c r="CA11" s="1316"/>
      <c r="CB11" s="1316"/>
      <c r="CC11" s="1316"/>
      <c r="CD11" s="1316"/>
      <c r="CE11" s="1316"/>
      <c r="CF11" s="1316"/>
      <c r="CG11" s="1317"/>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row>
    <row r="12" spans="1:133" ht="5.25" customHeight="1" x14ac:dyDescent="0.15">
      <c r="A12" s="2"/>
      <c r="B12" s="131"/>
      <c r="P12" s="1327"/>
      <c r="Q12" s="300"/>
      <c r="R12" s="300"/>
      <c r="S12" s="300"/>
      <c r="T12" s="300"/>
      <c r="U12" s="300"/>
      <c r="V12" s="300"/>
      <c r="W12" s="300"/>
      <c r="X12" s="301"/>
      <c r="Y12" s="1383"/>
      <c r="Z12" s="1384"/>
      <c r="AA12" s="1384"/>
      <c r="AB12" s="1384"/>
      <c r="AC12" s="1384"/>
      <c r="AD12" s="1384"/>
      <c r="AE12" s="1384"/>
      <c r="AF12" s="1384"/>
      <c r="AG12" s="1384"/>
      <c r="AH12" s="1384"/>
      <c r="AI12" s="1384"/>
      <c r="AJ12" s="1384"/>
      <c r="AK12" s="1384"/>
      <c r="AL12" s="1384"/>
      <c r="AM12" s="1384"/>
      <c r="AN12" s="1384"/>
      <c r="AO12" s="1384"/>
      <c r="AP12" s="1384"/>
      <c r="AQ12" s="1384"/>
      <c r="AR12" s="1384"/>
      <c r="AS12" s="1384"/>
      <c r="AT12" s="1384"/>
      <c r="AU12" s="1384"/>
      <c r="AV12" s="1384"/>
      <c r="AW12" s="1384"/>
      <c r="AX12" s="1384"/>
      <c r="AY12" s="1384"/>
      <c r="AZ12" s="1384"/>
      <c r="BA12" s="1384"/>
      <c r="BB12" s="1384"/>
      <c r="BC12" s="1384"/>
      <c r="BD12" s="1384"/>
      <c r="BE12" s="1384"/>
      <c r="BF12" s="1384"/>
      <c r="BG12" s="1384"/>
      <c r="BH12" s="1385"/>
      <c r="BI12" s="538" t="s">
        <v>598</v>
      </c>
      <c r="BJ12" s="539"/>
      <c r="BK12" s="539"/>
      <c r="BL12" s="539"/>
      <c r="BM12" s="539"/>
      <c r="BN12" s="539"/>
      <c r="BO12" s="539"/>
      <c r="BP12" s="539"/>
      <c r="BQ12" s="617"/>
      <c r="BR12" s="1309" t="str">
        <f>IF(データ!$B$29&lt;&gt;"",データ!$B$29,"")</f>
        <v/>
      </c>
      <c r="BS12" s="1310"/>
      <c r="BT12" s="1310"/>
      <c r="BU12" s="1310"/>
      <c r="BV12" s="1310"/>
      <c r="BW12" s="1310"/>
      <c r="BX12" s="1310"/>
      <c r="BY12" s="1310"/>
      <c r="BZ12" s="1310"/>
      <c r="CA12" s="1310"/>
      <c r="CB12" s="1310"/>
      <c r="CC12" s="1310"/>
      <c r="CD12" s="1310"/>
      <c r="CE12" s="1310"/>
      <c r="CF12" s="1310"/>
      <c r="CG12" s="131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row>
    <row r="13" spans="1:133" ht="3.75" customHeight="1" x14ac:dyDescent="0.15">
      <c r="A13" s="2"/>
      <c r="B13" s="131"/>
      <c r="P13" s="1328"/>
      <c r="Q13" s="303"/>
      <c r="R13" s="303"/>
      <c r="S13" s="303"/>
      <c r="T13" s="303"/>
      <c r="U13" s="303"/>
      <c r="V13" s="303"/>
      <c r="W13" s="303"/>
      <c r="X13" s="304"/>
      <c r="Y13" s="1386"/>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T13" s="1387"/>
      <c r="AU13" s="1387"/>
      <c r="AV13" s="1387"/>
      <c r="AW13" s="1387"/>
      <c r="AX13" s="1387"/>
      <c r="AY13" s="1387"/>
      <c r="AZ13" s="1387"/>
      <c r="BA13" s="1387"/>
      <c r="BB13" s="1387"/>
      <c r="BC13" s="1387"/>
      <c r="BD13" s="1387"/>
      <c r="BE13" s="1387"/>
      <c r="BF13" s="1387"/>
      <c r="BG13" s="1387"/>
      <c r="BH13" s="1388"/>
      <c r="BI13" s="618"/>
      <c r="BJ13" s="619"/>
      <c r="BK13" s="619"/>
      <c r="BL13" s="619"/>
      <c r="BM13" s="619"/>
      <c r="BN13" s="619"/>
      <c r="BO13" s="619"/>
      <c r="BP13" s="619"/>
      <c r="BQ13" s="620"/>
      <c r="BR13" s="1312"/>
      <c r="BS13" s="1313"/>
      <c r="BT13" s="1313"/>
      <c r="BU13" s="1313"/>
      <c r="BV13" s="1313"/>
      <c r="BW13" s="1313"/>
      <c r="BX13" s="1313"/>
      <c r="BY13" s="1313"/>
      <c r="BZ13" s="1313"/>
      <c r="CA13" s="1313"/>
      <c r="CB13" s="1313"/>
      <c r="CC13" s="1313"/>
      <c r="CD13" s="1313"/>
      <c r="CE13" s="1313"/>
      <c r="CF13" s="1313"/>
      <c r="CG13" s="1314"/>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row>
    <row r="14" spans="1:133" ht="3.75" customHeight="1" x14ac:dyDescent="0.15">
      <c r="A14" s="2"/>
      <c r="B14" s="131"/>
      <c r="P14" s="1377" t="s">
        <v>649</v>
      </c>
      <c r="Q14" s="489"/>
      <c r="R14" s="489"/>
      <c r="S14" s="489"/>
      <c r="T14" s="489"/>
      <c r="U14" s="489"/>
      <c r="V14" s="489"/>
      <c r="W14" s="489"/>
      <c r="X14" s="490"/>
      <c r="Y14" s="1380" t="str">
        <f>IF(データ!$B$7&lt;&gt;"",データ!$B$7,"")</f>
        <v/>
      </c>
      <c r="Z14" s="1381"/>
      <c r="AA14" s="1381"/>
      <c r="AB14" s="1381"/>
      <c r="AC14" s="1381"/>
      <c r="AD14" s="1381"/>
      <c r="AE14" s="1381"/>
      <c r="AF14" s="1381"/>
      <c r="AG14" s="1381"/>
      <c r="AH14" s="1381"/>
      <c r="AI14" s="1381"/>
      <c r="AJ14" s="1381"/>
      <c r="AK14" s="1381"/>
      <c r="AL14" s="1381"/>
      <c r="AM14" s="1381"/>
      <c r="AN14" s="1381"/>
      <c r="AO14" s="1381"/>
      <c r="AP14" s="1381"/>
      <c r="AQ14" s="1381"/>
      <c r="AR14" s="1381"/>
      <c r="AS14" s="1381"/>
      <c r="AT14" s="1381"/>
      <c r="AU14" s="1381"/>
      <c r="AV14" s="1381"/>
      <c r="AW14" s="1381"/>
      <c r="AX14" s="1381"/>
      <c r="AY14" s="1381"/>
      <c r="AZ14" s="1381"/>
      <c r="BA14" s="1381"/>
      <c r="BB14" s="1381"/>
      <c r="BC14" s="1381"/>
      <c r="BD14" s="1381"/>
      <c r="BE14" s="1381"/>
      <c r="BF14" s="1381"/>
      <c r="BG14" s="1381"/>
      <c r="BH14" s="1382"/>
      <c r="BI14" s="618"/>
      <c r="BJ14" s="619"/>
      <c r="BK14" s="619"/>
      <c r="BL14" s="619"/>
      <c r="BM14" s="619"/>
      <c r="BN14" s="619"/>
      <c r="BO14" s="619"/>
      <c r="BP14" s="619"/>
      <c r="BQ14" s="620"/>
      <c r="BR14" s="1312"/>
      <c r="BS14" s="1313"/>
      <c r="BT14" s="1313"/>
      <c r="BU14" s="1313"/>
      <c r="BV14" s="1313"/>
      <c r="BW14" s="1313"/>
      <c r="BX14" s="1313"/>
      <c r="BY14" s="1313"/>
      <c r="BZ14" s="1313"/>
      <c r="CA14" s="1313"/>
      <c r="CB14" s="1313"/>
      <c r="CC14" s="1313"/>
      <c r="CD14" s="1313"/>
      <c r="CE14" s="1313"/>
      <c r="CF14" s="1313"/>
      <c r="CG14" s="1314"/>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row>
    <row r="15" spans="1:133" ht="3.75" customHeight="1" x14ac:dyDescent="0.15">
      <c r="A15" s="2"/>
      <c r="B15" s="131"/>
      <c r="P15" s="1378"/>
      <c r="Q15" s="492"/>
      <c r="R15" s="492"/>
      <c r="S15" s="492"/>
      <c r="T15" s="492"/>
      <c r="U15" s="492"/>
      <c r="V15" s="492"/>
      <c r="W15" s="492"/>
      <c r="X15" s="493"/>
      <c r="Y15" s="1383"/>
      <c r="Z15" s="1384"/>
      <c r="AA15" s="1384"/>
      <c r="AB15" s="1384"/>
      <c r="AC15" s="1384"/>
      <c r="AD15" s="1384"/>
      <c r="AE15" s="1384"/>
      <c r="AF15" s="1384"/>
      <c r="AG15" s="1384"/>
      <c r="AH15" s="1384"/>
      <c r="AI15" s="1384"/>
      <c r="AJ15" s="1384"/>
      <c r="AK15" s="1384"/>
      <c r="AL15" s="1384"/>
      <c r="AM15" s="1384"/>
      <c r="AN15" s="1384"/>
      <c r="AO15" s="1384"/>
      <c r="AP15" s="1384"/>
      <c r="AQ15" s="1384"/>
      <c r="AR15" s="1384"/>
      <c r="AS15" s="1384"/>
      <c r="AT15" s="1384"/>
      <c r="AU15" s="1384"/>
      <c r="AV15" s="1384"/>
      <c r="AW15" s="1384"/>
      <c r="AX15" s="1384"/>
      <c r="AY15" s="1384"/>
      <c r="AZ15" s="1384"/>
      <c r="BA15" s="1384"/>
      <c r="BB15" s="1384"/>
      <c r="BC15" s="1384"/>
      <c r="BD15" s="1384"/>
      <c r="BE15" s="1384"/>
      <c r="BF15" s="1384"/>
      <c r="BG15" s="1384"/>
      <c r="BH15" s="1385"/>
      <c r="BI15" s="541"/>
      <c r="BJ15" s="542"/>
      <c r="BK15" s="542"/>
      <c r="BL15" s="542"/>
      <c r="BM15" s="542"/>
      <c r="BN15" s="542"/>
      <c r="BO15" s="542"/>
      <c r="BP15" s="542"/>
      <c r="BQ15" s="621"/>
      <c r="BR15" s="1315"/>
      <c r="BS15" s="1316"/>
      <c r="BT15" s="1316"/>
      <c r="BU15" s="1316"/>
      <c r="BV15" s="1316"/>
      <c r="BW15" s="1316"/>
      <c r="BX15" s="1316"/>
      <c r="BY15" s="1316"/>
      <c r="BZ15" s="1316"/>
      <c r="CA15" s="1316"/>
      <c r="CB15" s="1316"/>
      <c r="CC15" s="1316"/>
      <c r="CD15" s="1316"/>
      <c r="CE15" s="1316"/>
      <c r="CF15" s="1316"/>
      <c r="CG15" s="1317"/>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row>
    <row r="16" spans="1:133" ht="6.75" customHeight="1" x14ac:dyDescent="0.15">
      <c r="A16" s="2"/>
      <c r="B16" s="131"/>
      <c r="P16" s="1378"/>
      <c r="Q16" s="492"/>
      <c r="R16" s="492"/>
      <c r="S16" s="492"/>
      <c r="T16" s="492"/>
      <c r="U16" s="492"/>
      <c r="V16" s="492"/>
      <c r="W16" s="492"/>
      <c r="X16" s="493"/>
      <c r="Y16" s="1383"/>
      <c r="Z16" s="1384"/>
      <c r="AA16" s="1384"/>
      <c r="AB16" s="1384"/>
      <c r="AC16" s="1384"/>
      <c r="AD16" s="1384"/>
      <c r="AE16" s="1384"/>
      <c r="AF16" s="1384"/>
      <c r="AG16" s="1384"/>
      <c r="AH16" s="1384"/>
      <c r="AI16" s="1384"/>
      <c r="AJ16" s="1384"/>
      <c r="AK16" s="1384"/>
      <c r="AL16" s="1384"/>
      <c r="AM16" s="1384"/>
      <c r="AN16" s="1384"/>
      <c r="AO16" s="1384"/>
      <c r="AP16" s="1384"/>
      <c r="AQ16" s="1384"/>
      <c r="AR16" s="1384"/>
      <c r="AS16" s="1384"/>
      <c r="AT16" s="1384"/>
      <c r="AU16" s="1384"/>
      <c r="AV16" s="1384"/>
      <c r="AW16" s="1384"/>
      <c r="AX16" s="1384"/>
      <c r="AY16" s="1384"/>
      <c r="AZ16" s="1384"/>
      <c r="BA16" s="1384"/>
      <c r="BB16" s="1384"/>
      <c r="BC16" s="1384"/>
      <c r="BD16" s="1384"/>
      <c r="BE16" s="1384"/>
      <c r="BF16" s="1384"/>
      <c r="BG16" s="1384"/>
      <c r="BH16" s="1385"/>
      <c r="BI16" s="538" t="s">
        <v>774</v>
      </c>
      <c r="BJ16" s="539"/>
      <c r="BK16" s="539"/>
      <c r="BL16" s="539"/>
      <c r="BM16" s="539"/>
      <c r="BN16" s="539"/>
      <c r="BO16" s="539"/>
      <c r="BP16" s="539"/>
      <c r="BQ16" s="617"/>
      <c r="BR16" s="1309" t="str">
        <f>IF(データ!$B$31&lt;&gt;"",データ!$B$31,"")</f>
        <v/>
      </c>
      <c r="BS16" s="1310"/>
      <c r="BT16" s="1310"/>
      <c r="BU16" s="1310"/>
      <c r="BV16" s="1310"/>
      <c r="BW16" s="1310"/>
      <c r="BX16" s="1310"/>
      <c r="BY16" s="1310"/>
      <c r="BZ16" s="1310"/>
      <c r="CA16" s="1310"/>
      <c r="CB16" s="1310"/>
      <c r="CC16" s="1310"/>
      <c r="CD16" s="1310"/>
      <c r="CE16" s="1310"/>
      <c r="CF16" s="1310"/>
      <c r="CG16" s="131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row>
    <row r="17" spans="1:133" ht="3.75" customHeight="1" x14ac:dyDescent="0.15">
      <c r="A17" s="2"/>
      <c r="B17" s="53"/>
      <c r="C17" s="6"/>
      <c r="D17" s="6"/>
      <c r="E17" s="6"/>
      <c r="F17" s="6"/>
      <c r="G17" s="6"/>
      <c r="H17" s="6"/>
      <c r="I17" s="6"/>
      <c r="J17" s="6"/>
      <c r="K17" s="6"/>
      <c r="L17" s="7"/>
      <c r="M17" s="7"/>
      <c r="N17" s="7"/>
      <c r="O17" s="130"/>
      <c r="P17" s="1378"/>
      <c r="Q17" s="492"/>
      <c r="R17" s="492"/>
      <c r="S17" s="492"/>
      <c r="T17" s="492"/>
      <c r="U17" s="492"/>
      <c r="V17" s="492"/>
      <c r="W17" s="492"/>
      <c r="X17" s="493"/>
      <c r="Y17" s="1383"/>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c r="AU17" s="1384"/>
      <c r="AV17" s="1384"/>
      <c r="AW17" s="1384"/>
      <c r="AX17" s="1384"/>
      <c r="AY17" s="1384"/>
      <c r="AZ17" s="1384"/>
      <c r="BA17" s="1384"/>
      <c r="BB17" s="1384"/>
      <c r="BC17" s="1384"/>
      <c r="BD17" s="1384"/>
      <c r="BE17" s="1384"/>
      <c r="BF17" s="1384"/>
      <c r="BG17" s="1384"/>
      <c r="BH17" s="1385"/>
      <c r="BI17" s="618"/>
      <c r="BJ17" s="619"/>
      <c r="BK17" s="619"/>
      <c r="BL17" s="619"/>
      <c r="BM17" s="619"/>
      <c r="BN17" s="619"/>
      <c r="BO17" s="619"/>
      <c r="BP17" s="619"/>
      <c r="BQ17" s="620"/>
      <c r="BR17" s="1312"/>
      <c r="BS17" s="1313"/>
      <c r="BT17" s="1313"/>
      <c r="BU17" s="1313"/>
      <c r="BV17" s="1313"/>
      <c r="BW17" s="1313"/>
      <c r="BX17" s="1313"/>
      <c r="BY17" s="1313"/>
      <c r="BZ17" s="1313"/>
      <c r="CA17" s="1313"/>
      <c r="CB17" s="1313"/>
      <c r="CC17" s="1313"/>
      <c r="CD17" s="1313"/>
      <c r="CE17" s="1313"/>
      <c r="CF17" s="1313"/>
      <c r="CG17" s="1314"/>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row>
    <row r="18" spans="1:133" ht="5.25" customHeight="1" x14ac:dyDescent="0.15">
      <c r="A18" s="2"/>
      <c r="B18" s="53"/>
      <c r="C18" s="6"/>
      <c r="D18" s="6"/>
      <c r="E18" s="6"/>
      <c r="F18" s="6"/>
      <c r="G18" s="6"/>
      <c r="H18" s="6"/>
      <c r="I18" s="6"/>
      <c r="J18" s="6"/>
      <c r="K18" s="6"/>
      <c r="L18" s="7"/>
      <c r="M18" s="7"/>
      <c r="N18" s="7"/>
      <c r="O18" s="130"/>
      <c r="P18" s="1379"/>
      <c r="Q18" s="495"/>
      <c r="R18" s="495"/>
      <c r="S18" s="495"/>
      <c r="T18" s="495"/>
      <c r="U18" s="495"/>
      <c r="V18" s="495"/>
      <c r="W18" s="495"/>
      <c r="X18" s="496"/>
      <c r="Y18" s="1386"/>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D18" s="1387"/>
      <c r="BE18" s="1387"/>
      <c r="BF18" s="1387"/>
      <c r="BG18" s="1387"/>
      <c r="BH18" s="1388"/>
      <c r="BI18" s="618"/>
      <c r="BJ18" s="619"/>
      <c r="BK18" s="619"/>
      <c r="BL18" s="619"/>
      <c r="BM18" s="619"/>
      <c r="BN18" s="619"/>
      <c r="BO18" s="619"/>
      <c r="BP18" s="619"/>
      <c r="BQ18" s="620"/>
      <c r="BR18" s="1312"/>
      <c r="BS18" s="1313"/>
      <c r="BT18" s="1313"/>
      <c r="BU18" s="1313"/>
      <c r="BV18" s="1313"/>
      <c r="BW18" s="1313"/>
      <c r="BX18" s="1313"/>
      <c r="BY18" s="1313"/>
      <c r="BZ18" s="1313"/>
      <c r="CA18" s="1313"/>
      <c r="CB18" s="1313"/>
      <c r="CC18" s="1313"/>
      <c r="CD18" s="1313"/>
      <c r="CE18" s="1313"/>
      <c r="CF18" s="1313"/>
      <c r="CG18" s="1314"/>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row>
    <row r="19" spans="1:133" ht="4.5" customHeight="1" x14ac:dyDescent="0.15">
      <c r="A19" s="2"/>
      <c r="B19" s="53"/>
      <c r="C19" s="6"/>
      <c r="D19" s="6"/>
      <c r="E19" s="6"/>
      <c r="F19" s="6"/>
      <c r="G19" s="6"/>
      <c r="H19" s="6"/>
      <c r="I19" s="6"/>
      <c r="J19" s="6"/>
      <c r="K19" s="6"/>
      <c r="L19" s="9">
        <v>36892</v>
      </c>
      <c r="M19" s="9"/>
      <c r="N19" s="9"/>
      <c r="O19" s="130"/>
      <c r="P19" s="1323" t="s">
        <v>463</v>
      </c>
      <c r="Q19" s="539"/>
      <c r="R19" s="539"/>
      <c r="S19" s="539"/>
      <c r="T19" s="539"/>
      <c r="U19" s="539"/>
      <c r="V19" s="539"/>
      <c r="W19" s="539"/>
      <c r="X19" s="617"/>
      <c r="Y19" s="1552" t="str">
        <f>IF(データ!$B$8&lt;&gt;"",データ!$B$8,"")</f>
        <v/>
      </c>
      <c r="Z19" s="1553"/>
      <c r="AA19" s="1553"/>
      <c r="AB19" s="1553"/>
      <c r="AC19" s="1553"/>
      <c r="AD19" s="1553"/>
      <c r="AE19" s="1553"/>
      <c r="AF19" s="1553"/>
      <c r="AG19" s="1553"/>
      <c r="AH19" s="1553"/>
      <c r="AI19" s="1553"/>
      <c r="AJ19" s="1553"/>
      <c r="AK19" s="1553"/>
      <c r="AL19" s="1553"/>
      <c r="AM19" s="1553"/>
      <c r="AN19" s="1553"/>
      <c r="AO19" s="1553"/>
      <c r="AP19" s="1553"/>
      <c r="AQ19" s="1553"/>
      <c r="AR19" s="1553"/>
      <c r="AS19" s="1553"/>
      <c r="AT19" s="1553"/>
      <c r="AU19" s="1553"/>
      <c r="AV19" s="1553"/>
      <c r="AW19" s="1553"/>
      <c r="AX19" s="1553"/>
      <c r="AY19" s="1553"/>
      <c r="AZ19" s="1553"/>
      <c r="BA19" s="1553"/>
      <c r="BB19" s="1553"/>
      <c r="BC19" s="1553"/>
      <c r="BD19" s="1553"/>
      <c r="BE19" s="1553"/>
      <c r="BF19" s="1553"/>
      <c r="BG19" s="1553"/>
      <c r="BH19" s="1554"/>
      <c r="BI19" s="541"/>
      <c r="BJ19" s="542"/>
      <c r="BK19" s="542"/>
      <c r="BL19" s="542"/>
      <c r="BM19" s="542"/>
      <c r="BN19" s="542"/>
      <c r="BO19" s="542"/>
      <c r="BP19" s="542"/>
      <c r="BQ19" s="621"/>
      <c r="BR19" s="1315"/>
      <c r="BS19" s="1316"/>
      <c r="BT19" s="1316"/>
      <c r="BU19" s="1316"/>
      <c r="BV19" s="1316"/>
      <c r="BW19" s="1316"/>
      <c r="BX19" s="1316"/>
      <c r="BY19" s="1316"/>
      <c r="BZ19" s="1316"/>
      <c r="CA19" s="1316"/>
      <c r="CB19" s="1316"/>
      <c r="CC19" s="1316"/>
      <c r="CD19" s="1316"/>
      <c r="CE19" s="1316"/>
      <c r="CF19" s="1316"/>
      <c r="CG19" s="1317"/>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row>
    <row r="20" spans="1:133" ht="3.75" customHeight="1" x14ac:dyDescent="0.15">
      <c r="A20" s="2"/>
      <c r="B20" s="53"/>
      <c r="C20" s="3"/>
      <c r="D20" s="10"/>
      <c r="E20" s="1347" t="s">
        <v>843</v>
      </c>
      <c r="F20" s="1347"/>
      <c r="G20" s="1347"/>
      <c r="H20" s="1347"/>
      <c r="I20" s="1347"/>
      <c r="J20" s="1347"/>
      <c r="K20" s="1347"/>
      <c r="L20" s="1347"/>
      <c r="M20" s="1347"/>
      <c r="N20" s="1347"/>
      <c r="O20" s="1348"/>
      <c r="P20" s="1324"/>
      <c r="Q20" s="619"/>
      <c r="R20" s="619"/>
      <c r="S20" s="619"/>
      <c r="T20" s="619"/>
      <c r="U20" s="619"/>
      <c r="V20" s="619"/>
      <c r="W20" s="619"/>
      <c r="X20" s="620"/>
      <c r="Y20" s="1555"/>
      <c r="Z20" s="1556"/>
      <c r="AA20" s="1556"/>
      <c r="AB20" s="1556"/>
      <c r="AC20" s="1556"/>
      <c r="AD20" s="1556"/>
      <c r="AE20" s="1556"/>
      <c r="AF20" s="1556"/>
      <c r="AG20" s="1556"/>
      <c r="AH20" s="1556"/>
      <c r="AI20" s="1556"/>
      <c r="AJ20" s="1556"/>
      <c r="AK20" s="1556"/>
      <c r="AL20" s="1556"/>
      <c r="AM20" s="1556"/>
      <c r="AN20" s="1556"/>
      <c r="AO20" s="1556"/>
      <c r="AP20" s="1556"/>
      <c r="AQ20" s="1556"/>
      <c r="AR20" s="1556"/>
      <c r="AS20" s="1556"/>
      <c r="AT20" s="1556"/>
      <c r="AU20" s="1556"/>
      <c r="AV20" s="1556"/>
      <c r="AW20" s="1556"/>
      <c r="AX20" s="1556"/>
      <c r="AY20" s="1556"/>
      <c r="AZ20" s="1556"/>
      <c r="BA20" s="1556"/>
      <c r="BB20" s="1556"/>
      <c r="BC20" s="1556"/>
      <c r="BD20" s="1556"/>
      <c r="BE20" s="1556"/>
      <c r="BF20" s="1556"/>
      <c r="BG20" s="1556"/>
      <c r="BH20" s="1557"/>
      <c r="BI20" s="538" t="s">
        <v>597</v>
      </c>
      <c r="BJ20" s="539"/>
      <c r="BK20" s="539"/>
      <c r="BL20" s="539"/>
      <c r="BM20" s="539"/>
      <c r="BN20" s="539"/>
      <c r="BO20" s="539"/>
      <c r="BP20" s="539"/>
      <c r="BQ20" s="617"/>
      <c r="BR20" s="1309" t="str">
        <f>IF(データ!$B$11&lt;&gt;"",データ!$B$11,IF(データ!$B$12&lt;&gt;"",データ!$B$12,IF(データ!$B$13&lt;&gt;"",データ!$B$13,"")))</f>
        <v/>
      </c>
      <c r="BS20" s="1310"/>
      <c r="BT20" s="1310"/>
      <c r="BU20" s="1310"/>
      <c r="BV20" s="1310"/>
      <c r="BW20" s="1310"/>
      <c r="BX20" s="1310"/>
      <c r="BY20" s="1310"/>
      <c r="BZ20" s="1310"/>
      <c r="CA20" s="1310"/>
      <c r="CB20" s="1310"/>
      <c r="CC20" s="1310"/>
      <c r="CD20" s="1310"/>
      <c r="CE20" s="1310"/>
      <c r="CF20" s="1310"/>
      <c r="CG20" s="131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row>
    <row r="21" spans="1:133" ht="3.75" customHeight="1" x14ac:dyDescent="0.15">
      <c r="A21" s="2"/>
      <c r="B21" s="53"/>
      <c r="C21" s="10"/>
      <c r="D21" s="10"/>
      <c r="E21" s="1347"/>
      <c r="F21" s="1347"/>
      <c r="G21" s="1347"/>
      <c r="H21" s="1347"/>
      <c r="I21" s="1347"/>
      <c r="J21" s="1347"/>
      <c r="K21" s="1347"/>
      <c r="L21" s="1347"/>
      <c r="M21" s="1347"/>
      <c r="N21" s="1347"/>
      <c r="O21" s="1348"/>
      <c r="P21" s="1325"/>
      <c r="Q21" s="542"/>
      <c r="R21" s="542"/>
      <c r="S21" s="542"/>
      <c r="T21" s="542"/>
      <c r="U21" s="542"/>
      <c r="V21" s="542"/>
      <c r="W21" s="542"/>
      <c r="X21" s="621"/>
      <c r="Y21" s="1558"/>
      <c r="Z21" s="1559"/>
      <c r="AA21" s="1559"/>
      <c r="AB21" s="1559"/>
      <c r="AC21" s="1559"/>
      <c r="AD21" s="1559"/>
      <c r="AE21" s="1559"/>
      <c r="AF21" s="1559"/>
      <c r="AG21" s="1559"/>
      <c r="AH21" s="1559"/>
      <c r="AI21" s="1559"/>
      <c r="AJ21" s="1559"/>
      <c r="AK21" s="1559"/>
      <c r="AL21" s="1559"/>
      <c r="AM21" s="1559"/>
      <c r="AN21" s="1559"/>
      <c r="AO21" s="1559"/>
      <c r="AP21" s="1559"/>
      <c r="AQ21" s="1559"/>
      <c r="AR21" s="1559"/>
      <c r="AS21" s="1559"/>
      <c r="AT21" s="1559"/>
      <c r="AU21" s="1559"/>
      <c r="AV21" s="1559"/>
      <c r="AW21" s="1559"/>
      <c r="AX21" s="1559"/>
      <c r="AY21" s="1559"/>
      <c r="AZ21" s="1559"/>
      <c r="BA21" s="1559"/>
      <c r="BB21" s="1559"/>
      <c r="BC21" s="1559"/>
      <c r="BD21" s="1559"/>
      <c r="BE21" s="1559"/>
      <c r="BF21" s="1559"/>
      <c r="BG21" s="1559"/>
      <c r="BH21" s="1560"/>
      <c r="BI21" s="618"/>
      <c r="BJ21" s="619"/>
      <c r="BK21" s="619"/>
      <c r="BL21" s="619"/>
      <c r="BM21" s="619"/>
      <c r="BN21" s="619"/>
      <c r="BO21" s="619"/>
      <c r="BP21" s="619"/>
      <c r="BQ21" s="620"/>
      <c r="BR21" s="1312"/>
      <c r="BS21" s="1313"/>
      <c r="BT21" s="1313"/>
      <c r="BU21" s="1313"/>
      <c r="BV21" s="1313"/>
      <c r="BW21" s="1313"/>
      <c r="BX21" s="1313"/>
      <c r="BY21" s="1313"/>
      <c r="BZ21" s="1313"/>
      <c r="CA21" s="1313"/>
      <c r="CB21" s="1313"/>
      <c r="CC21" s="1313"/>
      <c r="CD21" s="1313"/>
      <c r="CE21" s="1313"/>
      <c r="CF21" s="1313"/>
      <c r="CG21" s="1314"/>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row>
    <row r="22" spans="1:133" ht="5.25" customHeight="1" x14ac:dyDescent="0.15">
      <c r="A22" s="2"/>
      <c r="B22" s="53"/>
      <c r="C22" s="10"/>
      <c r="D22" s="10"/>
      <c r="E22" s="1347"/>
      <c r="F22" s="1347"/>
      <c r="G22" s="1347"/>
      <c r="H22" s="1347"/>
      <c r="I22" s="1347"/>
      <c r="J22" s="1347"/>
      <c r="K22" s="1347"/>
      <c r="L22" s="1347"/>
      <c r="M22" s="1347"/>
      <c r="N22" s="1347"/>
      <c r="O22" s="1348"/>
      <c r="P22" s="1326" t="s">
        <v>650</v>
      </c>
      <c r="Q22" s="297"/>
      <c r="R22" s="297"/>
      <c r="S22" s="297"/>
      <c r="T22" s="297"/>
      <c r="U22" s="297"/>
      <c r="V22" s="297"/>
      <c r="W22" s="297"/>
      <c r="X22" s="298"/>
      <c r="Y22" s="1561" t="str">
        <f>IF(データ!$B$9&lt;&gt;"",データ!$B$9,"")</f>
        <v>※本人が署名（自署）してください(押印不要）。本人が自署しない場合は、記名押印してください。</v>
      </c>
      <c r="Z22" s="1562"/>
      <c r="AA22" s="1562"/>
      <c r="AB22" s="1562"/>
      <c r="AC22" s="1562"/>
      <c r="AD22" s="1562"/>
      <c r="AE22" s="1562"/>
      <c r="AF22" s="1562"/>
      <c r="AG22" s="1562"/>
      <c r="AH22" s="1562"/>
      <c r="AI22" s="1562"/>
      <c r="AJ22" s="1562"/>
      <c r="AK22" s="1562"/>
      <c r="AL22" s="1562"/>
      <c r="AM22" s="1562"/>
      <c r="AN22" s="1562"/>
      <c r="AO22" s="1562"/>
      <c r="AP22" s="1562"/>
      <c r="AQ22" s="1562"/>
      <c r="AR22" s="1562"/>
      <c r="AS22" s="1562"/>
      <c r="AT22" s="1562"/>
      <c r="AU22" s="1562"/>
      <c r="AV22" s="1562"/>
      <c r="AW22" s="1562"/>
      <c r="AX22" s="1562"/>
      <c r="AY22" s="1562"/>
      <c r="AZ22" s="1562"/>
      <c r="BA22" s="1562"/>
      <c r="BB22" s="1562"/>
      <c r="BC22" s="1562"/>
      <c r="BD22" s="1562"/>
      <c r="BE22" s="1567"/>
      <c r="BF22" s="1567"/>
      <c r="BG22" s="1567"/>
      <c r="BH22" s="1568"/>
      <c r="BI22" s="618"/>
      <c r="BJ22" s="619"/>
      <c r="BK22" s="619"/>
      <c r="BL22" s="619"/>
      <c r="BM22" s="619"/>
      <c r="BN22" s="619"/>
      <c r="BO22" s="619"/>
      <c r="BP22" s="619"/>
      <c r="BQ22" s="620"/>
      <c r="BR22" s="1312"/>
      <c r="BS22" s="1313"/>
      <c r="BT22" s="1313"/>
      <c r="BU22" s="1313"/>
      <c r="BV22" s="1313"/>
      <c r="BW22" s="1313"/>
      <c r="BX22" s="1313"/>
      <c r="BY22" s="1313"/>
      <c r="BZ22" s="1313"/>
      <c r="CA22" s="1313"/>
      <c r="CB22" s="1313"/>
      <c r="CC22" s="1313"/>
      <c r="CD22" s="1313"/>
      <c r="CE22" s="1313"/>
      <c r="CF22" s="1313"/>
      <c r="CG22" s="1314"/>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row>
    <row r="23" spans="1:133" ht="5.25" customHeight="1" x14ac:dyDescent="0.15">
      <c r="A23" s="2"/>
      <c r="B23" s="1257" t="s">
        <v>594</v>
      </c>
      <c r="C23" s="1258"/>
      <c r="D23" s="1258"/>
      <c r="E23" s="1258"/>
      <c r="F23" s="1258"/>
      <c r="G23" s="1258"/>
      <c r="H23" s="1258"/>
      <c r="I23" s="10"/>
      <c r="J23" s="10"/>
      <c r="K23" s="10"/>
      <c r="L23" s="10"/>
      <c r="M23" s="10"/>
      <c r="N23" s="10"/>
      <c r="O23" s="130"/>
      <c r="P23" s="1327"/>
      <c r="Q23" s="300"/>
      <c r="R23" s="300"/>
      <c r="S23" s="300"/>
      <c r="T23" s="300"/>
      <c r="U23" s="300"/>
      <c r="V23" s="300"/>
      <c r="W23" s="300"/>
      <c r="X23" s="301"/>
      <c r="Y23" s="1563"/>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c r="AY23" s="1564"/>
      <c r="AZ23" s="1564"/>
      <c r="BA23" s="1564"/>
      <c r="BB23" s="1564"/>
      <c r="BC23" s="1564"/>
      <c r="BD23" s="1564"/>
      <c r="BE23" s="1569"/>
      <c r="BF23" s="1569"/>
      <c r="BG23" s="1569"/>
      <c r="BH23" s="1570"/>
      <c r="BI23" s="541"/>
      <c r="BJ23" s="542"/>
      <c r="BK23" s="542"/>
      <c r="BL23" s="542"/>
      <c r="BM23" s="542"/>
      <c r="BN23" s="542"/>
      <c r="BO23" s="542"/>
      <c r="BP23" s="542"/>
      <c r="BQ23" s="621"/>
      <c r="BR23" s="1315"/>
      <c r="BS23" s="1316"/>
      <c r="BT23" s="1316"/>
      <c r="BU23" s="1316"/>
      <c r="BV23" s="1316"/>
      <c r="BW23" s="1316"/>
      <c r="BX23" s="1316"/>
      <c r="BY23" s="1316"/>
      <c r="BZ23" s="1316"/>
      <c r="CA23" s="1316"/>
      <c r="CB23" s="1316"/>
      <c r="CC23" s="1316"/>
      <c r="CD23" s="1316"/>
      <c r="CE23" s="1316"/>
      <c r="CF23" s="1316"/>
      <c r="CG23" s="1317"/>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row>
    <row r="24" spans="1:133" ht="4.5" customHeight="1" x14ac:dyDescent="0.15">
      <c r="A24" s="2"/>
      <c r="B24" s="1257"/>
      <c r="C24" s="1258"/>
      <c r="D24" s="1258"/>
      <c r="E24" s="1258"/>
      <c r="F24" s="1258"/>
      <c r="G24" s="1258"/>
      <c r="H24" s="1258"/>
      <c r="I24" s="79"/>
      <c r="J24" s="79"/>
      <c r="K24" s="183"/>
      <c r="L24" s="183"/>
      <c r="M24" s="183"/>
      <c r="N24" s="183"/>
      <c r="O24" s="59"/>
      <c r="P24" s="1327"/>
      <c r="Q24" s="300"/>
      <c r="R24" s="300"/>
      <c r="S24" s="300"/>
      <c r="T24" s="300"/>
      <c r="U24" s="300"/>
      <c r="V24" s="300"/>
      <c r="W24" s="300"/>
      <c r="X24" s="301"/>
      <c r="Y24" s="1563"/>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9"/>
      <c r="BF24" s="1569"/>
      <c r="BG24" s="1569"/>
      <c r="BH24" s="1570"/>
      <c r="BI24" s="538" t="s">
        <v>138</v>
      </c>
      <c r="BJ24" s="539"/>
      <c r="BK24" s="539"/>
      <c r="BL24" s="539"/>
      <c r="BM24" s="539"/>
      <c r="BN24" s="539"/>
      <c r="BO24" s="539"/>
      <c r="BP24" s="539"/>
      <c r="BQ24" s="617"/>
      <c r="BR24" s="1309"/>
      <c r="BS24" s="1310"/>
      <c r="BT24" s="1310"/>
      <c r="BU24" s="1310"/>
      <c r="BV24" s="1310"/>
      <c r="BW24" s="1310"/>
      <c r="BX24" s="1310"/>
      <c r="BY24" s="1310"/>
      <c r="BZ24" s="1310"/>
      <c r="CA24" s="1310"/>
      <c r="CB24" s="1310"/>
      <c r="CC24" s="1310"/>
      <c r="CD24" s="1310"/>
      <c r="CE24" s="1310"/>
      <c r="CF24" s="1310"/>
      <c r="CG24" s="131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row>
    <row r="25" spans="1:133" ht="3.75" customHeight="1" x14ac:dyDescent="0.15">
      <c r="A25" s="2"/>
      <c r="B25" s="1259"/>
      <c r="C25" s="1260"/>
      <c r="D25" s="1260"/>
      <c r="E25" s="1260"/>
      <c r="F25" s="1260"/>
      <c r="G25" s="1260"/>
      <c r="H25" s="1260"/>
      <c r="I25" s="79"/>
      <c r="J25" s="79"/>
      <c r="K25" s="79"/>
      <c r="L25" s="79"/>
      <c r="M25" s="79"/>
      <c r="N25" s="79"/>
      <c r="O25" s="80"/>
      <c r="P25" s="1327"/>
      <c r="Q25" s="300"/>
      <c r="R25" s="300"/>
      <c r="S25" s="300"/>
      <c r="T25" s="300"/>
      <c r="U25" s="300"/>
      <c r="V25" s="300"/>
      <c r="W25" s="300"/>
      <c r="X25" s="301"/>
      <c r="Y25" s="1563"/>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c r="AY25" s="1564"/>
      <c r="AZ25" s="1564"/>
      <c r="BA25" s="1564"/>
      <c r="BB25" s="1564"/>
      <c r="BC25" s="1564"/>
      <c r="BD25" s="1564"/>
      <c r="BE25" s="1569"/>
      <c r="BF25" s="1569"/>
      <c r="BG25" s="1569"/>
      <c r="BH25" s="1570"/>
      <c r="BI25" s="618"/>
      <c r="BJ25" s="619"/>
      <c r="BK25" s="619"/>
      <c r="BL25" s="619"/>
      <c r="BM25" s="619"/>
      <c r="BN25" s="619"/>
      <c r="BO25" s="619"/>
      <c r="BP25" s="619"/>
      <c r="BQ25" s="620"/>
      <c r="BR25" s="1312"/>
      <c r="BS25" s="1313"/>
      <c r="BT25" s="1313"/>
      <c r="BU25" s="1313"/>
      <c r="BV25" s="1313"/>
      <c r="BW25" s="1313"/>
      <c r="BX25" s="1313"/>
      <c r="BY25" s="1313"/>
      <c r="BZ25" s="1313"/>
      <c r="CA25" s="1313"/>
      <c r="CB25" s="1313"/>
      <c r="CC25" s="1313"/>
      <c r="CD25" s="1313"/>
      <c r="CE25" s="1313"/>
      <c r="CF25" s="1313"/>
      <c r="CG25" s="1314"/>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row>
    <row r="26" spans="1:133" ht="4.5" customHeight="1" x14ac:dyDescent="0.15">
      <c r="A26" s="2"/>
      <c r="B26" s="701" t="s">
        <v>593</v>
      </c>
      <c r="C26" s="702"/>
      <c r="D26" s="702"/>
      <c r="E26" s="703"/>
      <c r="F26" s="707" t="s">
        <v>595</v>
      </c>
      <c r="G26" s="702"/>
      <c r="H26" s="702"/>
      <c r="I26" s="702"/>
      <c r="J26" s="703"/>
      <c r="K26" s="707" t="s">
        <v>596</v>
      </c>
      <c r="L26" s="702"/>
      <c r="M26" s="702"/>
      <c r="N26" s="702"/>
      <c r="O26" s="709"/>
      <c r="P26" s="1327"/>
      <c r="Q26" s="300"/>
      <c r="R26" s="300"/>
      <c r="S26" s="300"/>
      <c r="T26" s="300"/>
      <c r="U26" s="300"/>
      <c r="V26" s="300"/>
      <c r="W26" s="300"/>
      <c r="X26" s="301"/>
      <c r="Y26" s="1563"/>
      <c r="Z26" s="1564"/>
      <c r="AA26" s="1564"/>
      <c r="AB26" s="1564"/>
      <c r="AC26" s="1564"/>
      <c r="AD26" s="1564"/>
      <c r="AE26" s="1564"/>
      <c r="AF26" s="1564"/>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9"/>
      <c r="BF26" s="1569"/>
      <c r="BG26" s="1569"/>
      <c r="BH26" s="1570"/>
      <c r="BI26" s="618"/>
      <c r="BJ26" s="619"/>
      <c r="BK26" s="619"/>
      <c r="BL26" s="619"/>
      <c r="BM26" s="619"/>
      <c r="BN26" s="619"/>
      <c r="BO26" s="619"/>
      <c r="BP26" s="619"/>
      <c r="BQ26" s="620"/>
      <c r="BR26" s="1312"/>
      <c r="BS26" s="1313"/>
      <c r="BT26" s="1313"/>
      <c r="BU26" s="1313"/>
      <c r="BV26" s="1313"/>
      <c r="BW26" s="1313"/>
      <c r="BX26" s="1313"/>
      <c r="BY26" s="1313"/>
      <c r="BZ26" s="1313"/>
      <c r="CA26" s="1313"/>
      <c r="CB26" s="1313"/>
      <c r="CC26" s="1313"/>
      <c r="CD26" s="1313"/>
      <c r="CE26" s="1313"/>
      <c r="CF26" s="1313"/>
      <c r="CG26" s="1314"/>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row>
    <row r="27" spans="1:133" ht="5.25" customHeight="1" x14ac:dyDescent="0.15">
      <c r="A27" s="2"/>
      <c r="B27" s="704"/>
      <c r="C27" s="705"/>
      <c r="D27" s="705"/>
      <c r="E27" s="706"/>
      <c r="F27" s="708"/>
      <c r="G27" s="705"/>
      <c r="H27" s="705"/>
      <c r="I27" s="705"/>
      <c r="J27" s="706"/>
      <c r="K27" s="708"/>
      <c r="L27" s="705"/>
      <c r="M27" s="705"/>
      <c r="N27" s="705"/>
      <c r="O27" s="710"/>
      <c r="P27" s="1328"/>
      <c r="Q27" s="303"/>
      <c r="R27" s="303"/>
      <c r="S27" s="303"/>
      <c r="T27" s="303"/>
      <c r="U27" s="303"/>
      <c r="V27" s="303"/>
      <c r="W27" s="303"/>
      <c r="X27" s="304"/>
      <c r="Y27" s="1565"/>
      <c r="Z27" s="1566"/>
      <c r="AA27" s="1566"/>
      <c r="AB27" s="1566"/>
      <c r="AC27" s="1566"/>
      <c r="AD27" s="1566"/>
      <c r="AE27" s="1566"/>
      <c r="AF27" s="1566"/>
      <c r="AG27" s="1566"/>
      <c r="AH27" s="1566"/>
      <c r="AI27" s="1566"/>
      <c r="AJ27" s="1566"/>
      <c r="AK27" s="1566"/>
      <c r="AL27" s="1566"/>
      <c r="AM27" s="1566"/>
      <c r="AN27" s="1566"/>
      <c r="AO27" s="1566"/>
      <c r="AP27" s="1566"/>
      <c r="AQ27" s="1566"/>
      <c r="AR27" s="1566"/>
      <c r="AS27" s="1566"/>
      <c r="AT27" s="1566"/>
      <c r="AU27" s="1566"/>
      <c r="AV27" s="1566"/>
      <c r="AW27" s="1566"/>
      <c r="AX27" s="1566"/>
      <c r="AY27" s="1566"/>
      <c r="AZ27" s="1566"/>
      <c r="BA27" s="1566"/>
      <c r="BB27" s="1566"/>
      <c r="BC27" s="1566"/>
      <c r="BD27" s="1566"/>
      <c r="BE27" s="1571"/>
      <c r="BF27" s="1571"/>
      <c r="BG27" s="1571"/>
      <c r="BH27" s="1572"/>
      <c r="BI27" s="541"/>
      <c r="BJ27" s="542"/>
      <c r="BK27" s="542"/>
      <c r="BL27" s="542"/>
      <c r="BM27" s="542"/>
      <c r="BN27" s="542"/>
      <c r="BO27" s="542"/>
      <c r="BP27" s="542"/>
      <c r="BQ27" s="621"/>
      <c r="BR27" s="1315"/>
      <c r="BS27" s="1316"/>
      <c r="BT27" s="1316"/>
      <c r="BU27" s="1316"/>
      <c r="BV27" s="1316"/>
      <c r="BW27" s="1316"/>
      <c r="BX27" s="1316"/>
      <c r="BY27" s="1316"/>
      <c r="BZ27" s="1316"/>
      <c r="CA27" s="1316"/>
      <c r="CB27" s="1316"/>
      <c r="CC27" s="1316"/>
      <c r="CD27" s="1316"/>
      <c r="CE27" s="1316"/>
      <c r="CF27" s="1316"/>
      <c r="CG27" s="1317"/>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row>
    <row r="28" spans="1:133" ht="5.25" customHeight="1" x14ac:dyDescent="0.15">
      <c r="A28" s="2"/>
      <c r="B28" s="711" t="str">
        <f>IF(データ!$D$2&lt;&gt;"",データ!$D$2,"")</f>
        <v/>
      </c>
      <c r="C28" s="712"/>
      <c r="D28" s="712"/>
      <c r="E28" s="713"/>
      <c r="F28" s="1329" t="str">
        <f>IF(データ!$E$2&lt;&gt;"",データ!$E$2,"")</f>
        <v/>
      </c>
      <c r="G28" s="1330"/>
      <c r="H28" s="1330"/>
      <c r="I28" s="1330"/>
      <c r="J28" s="1331"/>
      <c r="K28" s="1338" t="str">
        <f>IF(データ!$F$2&lt;&gt;"",データ!$F$2,"")</f>
        <v/>
      </c>
      <c r="L28" s="1339"/>
      <c r="M28" s="1339"/>
      <c r="N28" s="1339"/>
      <c r="O28" s="1340"/>
      <c r="P28" s="1398" t="s">
        <v>590</v>
      </c>
      <c r="Q28" s="1399"/>
      <c r="R28" s="1399"/>
      <c r="S28" s="1400"/>
      <c r="T28" s="296" t="str">
        <f>IF(データ!$B$15&lt;&gt;"",データ!$B$15,"")</f>
        <v/>
      </c>
      <c r="U28" s="297"/>
      <c r="V28" s="297"/>
      <c r="W28" s="297"/>
      <c r="X28" s="297"/>
      <c r="Y28" s="297"/>
      <c r="Z28" s="297"/>
      <c r="AA28" s="297"/>
      <c r="AB28" s="297"/>
      <c r="AC28" s="297"/>
      <c r="AD28" s="297"/>
      <c r="AE28" s="298"/>
      <c r="AF28" s="1389" t="s">
        <v>591</v>
      </c>
      <c r="AG28" s="1390"/>
      <c r="AH28" s="1390"/>
      <c r="AI28" s="1390"/>
      <c r="AJ28" s="1390"/>
      <c r="AK28" s="1391"/>
      <c r="AL28" s="513" t="str">
        <f>IF(データ!$B$10&lt;&gt;"",データ!$B$10,"")</f>
        <v/>
      </c>
      <c r="AM28" s="514"/>
      <c r="AN28" s="514"/>
      <c r="AO28" s="514"/>
      <c r="AP28" s="514"/>
      <c r="AQ28" s="514"/>
      <c r="AR28" s="514"/>
      <c r="AS28" s="514"/>
      <c r="AT28" s="514"/>
      <c r="AU28" s="514"/>
      <c r="AV28" s="514"/>
      <c r="AW28" s="514"/>
      <c r="AX28" s="515"/>
      <c r="AY28" s="497" t="s">
        <v>592</v>
      </c>
      <c r="AZ28" s="230"/>
      <c r="BA28" s="231"/>
      <c r="BB28" s="399" t="str">
        <f>IF(データ!$B$14&lt;&gt;"",データ!$B$14,"")</f>
        <v/>
      </c>
      <c r="BC28" s="400"/>
      <c r="BD28" s="400"/>
      <c r="BE28" s="400"/>
      <c r="BF28" s="400"/>
      <c r="BG28" s="400"/>
      <c r="BH28" s="401"/>
      <c r="BI28" s="501"/>
      <c r="BJ28" s="502"/>
      <c r="BK28" s="502"/>
      <c r="BL28" s="502"/>
      <c r="BM28" s="502"/>
      <c r="BN28" s="502"/>
      <c r="BO28" s="502"/>
      <c r="BP28" s="502"/>
      <c r="BQ28" s="502"/>
      <c r="BR28" s="502"/>
      <c r="BS28" s="502"/>
      <c r="BT28" s="502"/>
      <c r="BU28" s="502"/>
      <c r="BV28" s="502"/>
      <c r="BW28" s="502"/>
      <c r="BX28" s="502"/>
      <c r="BY28" s="502"/>
      <c r="BZ28" s="502"/>
      <c r="CA28" s="502"/>
      <c r="CB28" s="502"/>
      <c r="CC28" s="502"/>
      <c r="CD28" s="502"/>
      <c r="CE28" s="502"/>
      <c r="CF28" s="502"/>
      <c r="CG28" s="503"/>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row>
    <row r="29" spans="1:133" ht="3.75" customHeight="1" x14ac:dyDescent="0.15">
      <c r="A29" s="2"/>
      <c r="B29" s="714"/>
      <c r="C29" s="715"/>
      <c r="D29" s="715"/>
      <c r="E29" s="716"/>
      <c r="F29" s="1332"/>
      <c r="G29" s="1333"/>
      <c r="H29" s="1333"/>
      <c r="I29" s="1333"/>
      <c r="J29" s="1334"/>
      <c r="K29" s="1341"/>
      <c r="L29" s="1342"/>
      <c r="M29" s="1342"/>
      <c r="N29" s="1342"/>
      <c r="O29" s="1343"/>
      <c r="P29" s="1401"/>
      <c r="Q29" s="1402"/>
      <c r="R29" s="1402"/>
      <c r="S29" s="1403"/>
      <c r="T29" s="299"/>
      <c r="U29" s="300"/>
      <c r="V29" s="300"/>
      <c r="W29" s="300"/>
      <c r="X29" s="300"/>
      <c r="Y29" s="300"/>
      <c r="Z29" s="300"/>
      <c r="AA29" s="300"/>
      <c r="AB29" s="300"/>
      <c r="AC29" s="300"/>
      <c r="AD29" s="300"/>
      <c r="AE29" s="301"/>
      <c r="AF29" s="1392"/>
      <c r="AG29" s="1393"/>
      <c r="AH29" s="1393"/>
      <c r="AI29" s="1393"/>
      <c r="AJ29" s="1393"/>
      <c r="AK29" s="1394"/>
      <c r="AL29" s="516"/>
      <c r="AM29" s="517"/>
      <c r="AN29" s="517"/>
      <c r="AO29" s="517"/>
      <c r="AP29" s="517"/>
      <c r="AQ29" s="517"/>
      <c r="AR29" s="517"/>
      <c r="AS29" s="517"/>
      <c r="AT29" s="517"/>
      <c r="AU29" s="517"/>
      <c r="AV29" s="517"/>
      <c r="AW29" s="517"/>
      <c r="AX29" s="518"/>
      <c r="AY29" s="250"/>
      <c r="AZ29" s="233"/>
      <c r="BA29" s="234"/>
      <c r="BB29" s="402"/>
      <c r="BC29" s="403"/>
      <c r="BD29" s="403"/>
      <c r="BE29" s="403"/>
      <c r="BF29" s="403"/>
      <c r="BG29" s="403"/>
      <c r="BH29" s="404"/>
      <c r="BI29" s="504"/>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6"/>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row>
    <row r="30" spans="1:133" ht="3.75" customHeight="1" x14ac:dyDescent="0.15">
      <c r="A30" s="2"/>
      <c r="B30" s="714"/>
      <c r="C30" s="715"/>
      <c r="D30" s="715"/>
      <c r="E30" s="716"/>
      <c r="F30" s="1332"/>
      <c r="G30" s="1333"/>
      <c r="H30" s="1333"/>
      <c r="I30" s="1333"/>
      <c r="J30" s="1334"/>
      <c r="K30" s="1341"/>
      <c r="L30" s="1342"/>
      <c r="M30" s="1342"/>
      <c r="N30" s="1342"/>
      <c r="O30" s="1343"/>
      <c r="P30" s="1401"/>
      <c r="Q30" s="1402"/>
      <c r="R30" s="1402"/>
      <c r="S30" s="1403"/>
      <c r="T30" s="299"/>
      <c r="U30" s="300"/>
      <c r="V30" s="300"/>
      <c r="W30" s="300"/>
      <c r="X30" s="300"/>
      <c r="Y30" s="300"/>
      <c r="Z30" s="300"/>
      <c r="AA30" s="300"/>
      <c r="AB30" s="300"/>
      <c r="AC30" s="300"/>
      <c r="AD30" s="300"/>
      <c r="AE30" s="301"/>
      <c r="AF30" s="1392"/>
      <c r="AG30" s="1393"/>
      <c r="AH30" s="1393"/>
      <c r="AI30" s="1393"/>
      <c r="AJ30" s="1393"/>
      <c r="AK30" s="1394"/>
      <c r="AL30" s="516"/>
      <c r="AM30" s="517"/>
      <c r="AN30" s="517"/>
      <c r="AO30" s="517"/>
      <c r="AP30" s="517"/>
      <c r="AQ30" s="517"/>
      <c r="AR30" s="517"/>
      <c r="AS30" s="517"/>
      <c r="AT30" s="517"/>
      <c r="AU30" s="517"/>
      <c r="AV30" s="517"/>
      <c r="AW30" s="517"/>
      <c r="AX30" s="518"/>
      <c r="AY30" s="250"/>
      <c r="AZ30" s="233"/>
      <c r="BA30" s="234"/>
      <c r="BB30" s="402"/>
      <c r="BC30" s="403"/>
      <c r="BD30" s="403"/>
      <c r="BE30" s="403"/>
      <c r="BF30" s="403"/>
      <c r="BG30" s="403"/>
      <c r="BH30" s="404"/>
      <c r="BI30" s="504"/>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6"/>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row>
    <row r="31" spans="1:133" ht="5.25" customHeight="1" thickBot="1" x14ac:dyDescent="0.2">
      <c r="A31" s="2"/>
      <c r="B31" s="717"/>
      <c r="C31" s="718"/>
      <c r="D31" s="718"/>
      <c r="E31" s="719"/>
      <c r="F31" s="1335"/>
      <c r="G31" s="1336"/>
      <c r="H31" s="1336"/>
      <c r="I31" s="1336"/>
      <c r="J31" s="1337"/>
      <c r="K31" s="1344"/>
      <c r="L31" s="1345"/>
      <c r="M31" s="1345"/>
      <c r="N31" s="1345"/>
      <c r="O31" s="1346"/>
      <c r="P31" s="1404"/>
      <c r="Q31" s="1405"/>
      <c r="R31" s="1405"/>
      <c r="S31" s="1406"/>
      <c r="T31" s="510"/>
      <c r="U31" s="511"/>
      <c r="V31" s="511"/>
      <c r="W31" s="511"/>
      <c r="X31" s="511"/>
      <c r="Y31" s="511"/>
      <c r="Z31" s="511"/>
      <c r="AA31" s="511"/>
      <c r="AB31" s="511"/>
      <c r="AC31" s="511"/>
      <c r="AD31" s="511"/>
      <c r="AE31" s="512"/>
      <c r="AF31" s="1395"/>
      <c r="AG31" s="1396"/>
      <c r="AH31" s="1396"/>
      <c r="AI31" s="1396"/>
      <c r="AJ31" s="1396"/>
      <c r="AK31" s="1397"/>
      <c r="AL31" s="519"/>
      <c r="AM31" s="520"/>
      <c r="AN31" s="520"/>
      <c r="AO31" s="520"/>
      <c r="AP31" s="520"/>
      <c r="AQ31" s="520"/>
      <c r="AR31" s="520"/>
      <c r="AS31" s="520"/>
      <c r="AT31" s="520"/>
      <c r="AU31" s="520"/>
      <c r="AV31" s="520"/>
      <c r="AW31" s="520"/>
      <c r="AX31" s="521"/>
      <c r="AY31" s="522"/>
      <c r="AZ31" s="236"/>
      <c r="BA31" s="237"/>
      <c r="BB31" s="405"/>
      <c r="BC31" s="406"/>
      <c r="BD31" s="406"/>
      <c r="BE31" s="406"/>
      <c r="BF31" s="406"/>
      <c r="BG31" s="406"/>
      <c r="BH31" s="407"/>
      <c r="BI31" s="507"/>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9"/>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row>
    <row r="32" spans="1:133" ht="5.25" customHeight="1" x14ac:dyDescent="0.15">
      <c r="A32" s="2"/>
      <c r="B32" s="181"/>
      <c r="C32" s="181"/>
      <c r="D32" s="181"/>
      <c r="E32" s="181"/>
      <c r="F32" s="184"/>
      <c r="G32" s="184"/>
      <c r="H32" s="184"/>
      <c r="I32" s="184"/>
      <c r="J32" s="184"/>
      <c r="K32" s="185"/>
      <c r="L32" s="185"/>
      <c r="M32" s="185"/>
      <c r="N32" s="185"/>
      <c r="O32" s="185"/>
      <c r="P32" s="186"/>
      <c r="Q32" s="186"/>
      <c r="R32" s="186"/>
      <c r="S32" s="186"/>
      <c r="T32" s="178"/>
      <c r="U32" s="178"/>
      <c r="V32" s="178"/>
      <c r="W32" s="178"/>
      <c r="X32" s="178"/>
      <c r="Y32" s="178"/>
      <c r="Z32" s="178"/>
      <c r="AA32" s="178"/>
      <c r="AB32" s="178"/>
      <c r="AC32" s="178"/>
      <c r="AD32" s="178"/>
      <c r="AE32" s="178"/>
      <c r="AF32" s="154"/>
      <c r="AG32" s="154"/>
      <c r="AH32" s="154"/>
      <c r="AI32" s="154"/>
      <c r="AJ32" s="154"/>
      <c r="AK32" s="154"/>
      <c r="AL32" s="182"/>
      <c r="AM32" s="182"/>
      <c r="AN32" s="182"/>
      <c r="AO32" s="182"/>
      <c r="AP32" s="182"/>
      <c r="AQ32" s="182"/>
      <c r="AR32" s="182"/>
      <c r="AS32" s="182"/>
      <c r="AT32" s="182"/>
      <c r="AU32" s="182"/>
      <c r="AV32" s="182"/>
      <c r="AW32" s="182"/>
      <c r="AX32" s="182"/>
      <c r="AY32" s="177"/>
      <c r="AZ32" s="177"/>
      <c r="BA32" s="188" t="s">
        <v>841</v>
      </c>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row>
    <row r="33" spans="1:85" ht="5.0999999999999996" customHeight="1" x14ac:dyDescent="0.15">
      <c r="A33" s="2"/>
      <c r="B33" s="1321" t="s">
        <v>458</v>
      </c>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c r="AL33" s="1321"/>
      <c r="AM33" s="1321"/>
      <c r="AN33" s="1321"/>
      <c r="AO33" s="1321"/>
      <c r="AP33" s="1321"/>
      <c r="AQ33" s="1321"/>
      <c r="AR33" s="1321"/>
      <c r="AS33" s="1321"/>
      <c r="AT33" s="2"/>
      <c r="AU33" s="2"/>
      <c r="AV33" s="2"/>
      <c r="AW33" s="2"/>
      <c r="AX33" s="2"/>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row>
    <row r="34" spans="1:85" ht="5.0999999999999996" customHeight="1" x14ac:dyDescent="0.15">
      <c r="A34" s="2"/>
      <c r="B34" s="1321"/>
      <c r="C34" s="1321"/>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1"/>
      <c r="AM34" s="1321"/>
      <c r="AN34" s="1321"/>
      <c r="AO34" s="1321"/>
      <c r="AP34" s="1321"/>
      <c r="AQ34" s="1321"/>
      <c r="AR34" s="1321"/>
      <c r="AS34" s="1321"/>
      <c r="AT34" s="2"/>
      <c r="AU34" s="2"/>
      <c r="AV34" s="2"/>
      <c r="AW34" s="2"/>
      <c r="AX34" s="2"/>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row>
    <row r="35" spans="1:85" ht="4.5" customHeight="1" x14ac:dyDescent="0.15">
      <c r="A35" s="2"/>
      <c r="B35" s="1321"/>
      <c r="C35" s="1321"/>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c r="AL35" s="1321"/>
      <c r="AM35" s="1321"/>
      <c r="AN35" s="1321"/>
      <c r="AO35" s="1321"/>
      <c r="AP35" s="1321"/>
      <c r="AQ35" s="1321"/>
      <c r="AR35" s="1321"/>
      <c r="AS35" s="1321"/>
      <c r="AT35" s="2"/>
      <c r="AU35" s="2"/>
      <c r="AV35" s="2"/>
      <c r="AW35" s="2"/>
      <c r="AX35" s="2"/>
      <c r="AY35" s="2"/>
      <c r="AZ35" s="2"/>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row>
    <row r="36" spans="1:85" ht="4.5" customHeight="1" thickBot="1" x14ac:dyDescent="0.2">
      <c r="A36" s="2"/>
      <c r="B36" s="1322"/>
      <c r="C36" s="1322"/>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22"/>
      <c r="AS36" s="1322"/>
      <c r="AT36" s="2"/>
      <c r="AU36" s="2"/>
      <c r="AV36" s="2"/>
      <c r="AW36" s="2"/>
      <c r="AX36" s="2"/>
      <c r="AY36" s="2"/>
      <c r="AZ36" s="2"/>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row>
    <row r="37" spans="1:85" ht="3" customHeight="1" x14ac:dyDescent="0.15">
      <c r="A37" s="2"/>
      <c r="B37" s="720" t="s">
        <v>803</v>
      </c>
      <c r="C37" s="721"/>
      <c r="D37" s="721"/>
      <c r="E37" s="721"/>
      <c r="F37" s="721"/>
      <c r="G37" s="721"/>
      <c r="H37" s="721"/>
      <c r="I37" s="159"/>
      <c r="J37" s="159"/>
      <c r="K37" s="498" t="s">
        <v>141</v>
      </c>
      <c r="L37" s="499"/>
      <c r="M37" s="499"/>
      <c r="N37" s="499"/>
      <c r="O37" s="499"/>
      <c r="P37" s="499"/>
      <c r="Q37" s="499"/>
      <c r="R37" s="499"/>
      <c r="S37" s="499"/>
      <c r="T37" s="499"/>
      <c r="U37" s="499"/>
      <c r="V37" s="500"/>
      <c r="W37" s="498" t="s">
        <v>139</v>
      </c>
      <c r="X37" s="499"/>
      <c r="Y37" s="499"/>
      <c r="Z37" s="499"/>
      <c r="AA37" s="499"/>
      <c r="AB37" s="499"/>
      <c r="AC37" s="499"/>
      <c r="AD37" s="500"/>
      <c r="AE37" s="498" t="s">
        <v>434</v>
      </c>
      <c r="AF37" s="499"/>
      <c r="AG37" s="499"/>
      <c r="AH37" s="499"/>
      <c r="AI37" s="499"/>
      <c r="AJ37" s="499"/>
      <c r="AK37" s="499"/>
      <c r="AL37" s="499"/>
      <c r="AM37" s="499"/>
      <c r="AN37" s="499"/>
      <c r="AO37" s="499"/>
      <c r="AP37" s="500"/>
      <c r="AQ37" s="498" t="s">
        <v>139</v>
      </c>
      <c r="AR37" s="499"/>
      <c r="AS37" s="499"/>
      <c r="AT37" s="499"/>
      <c r="AU37" s="499"/>
      <c r="AV37" s="499"/>
      <c r="AW37" s="499"/>
      <c r="AX37" s="1349"/>
      <c r="BA37" s="305" t="s">
        <v>7</v>
      </c>
      <c r="BB37" s="306"/>
      <c r="BC37" s="307"/>
      <c r="BD37" s="366" t="s">
        <v>8</v>
      </c>
      <c r="BE37" s="367"/>
      <c r="BF37" s="368"/>
      <c r="BG37" s="366" t="s">
        <v>445</v>
      </c>
      <c r="BH37" s="367"/>
      <c r="BI37" s="367"/>
      <c r="BJ37" s="367"/>
      <c r="BK37" s="367"/>
      <c r="BL37" s="367"/>
      <c r="BM37" s="367"/>
      <c r="BN37" s="367"/>
      <c r="BO37" s="367"/>
      <c r="BP37" s="368"/>
      <c r="BQ37" s="1446" t="s">
        <v>632</v>
      </c>
      <c r="BR37" s="1447"/>
      <c r="BS37" s="1448"/>
      <c r="BT37" s="1449" t="str">
        <f>IF(データ!$B$34&lt;&gt;"",IF(OR(データ!$F$34&lt;&gt;"",データ!$B$34&lt;&gt;"0",データ!$C$34&lt;&gt;"0"),データ!$B$34,""),"")</f>
        <v/>
      </c>
      <c r="BU37" s="1450"/>
      <c r="BV37" s="1450"/>
      <c r="BW37" s="1450"/>
      <c r="BX37" s="1450"/>
      <c r="BY37" s="1450"/>
      <c r="BZ37" s="1450"/>
      <c r="CA37" s="1450"/>
      <c r="CB37" s="1450"/>
      <c r="CC37" s="1450"/>
      <c r="CD37" s="1450"/>
      <c r="CE37" s="1450"/>
      <c r="CF37" s="1450"/>
      <c r="CG37" s="1451" t="s">
        <v>9</v>
      </c>
    </row>
    <row r="38" spans="1:85" ht="3" customHeight="1" x14ac:dyDescent="0.15">
      <c r="A38" s="2"/>
      <c r="B38" s="656"/>
      <c r="C38" s="657"/>
      <c r="D38" s="657"/>
      <c r="E38" s="657"/>
      <c r="F38" s="657"/>
      <c r="G38" s="657"/>
      <c r="H38" s="657"/>
      <c r="I38" s="8"/>
      <c r="J38" s="8"/>
      <c r="K38" s="320"/>
      <c r="L38" s="210"/>
      <c r="M38" s="210"/>
      <c r="N38" s="210"/>
      <c r="O38" s="210"/>
      <c r="P38" s="210"/>
      <c r="Q38" s="210"/>
      <c r="R38" s="210"/>
      <c r="S38" s="210"/>
      <c r="T38" s="210"/>
      <c r="U38" s="210"/>
      <c r="V38" s="211"/>
      <c r="W38" s="320"/>
      <c r="X38" s="210"/>
      <c r="Y38" s="210"/>
      <c r="Z38" s="210"/>
      <c r="AA38" s="210"/>
      <c r="AB38" s="210"/>
      <c r="AC38" s="210"/>
      <c r="AD38" s="211"/>
      <c r="AE38" s="320"/>
      <c r="AF38" s="210"/>
      <c r="AG38" s="210"/>
      <c r="AH38" s="210"/>
      <c r="AI38" s="210"/>
      <c r="AJ38" s="210"/>
      <c r="AK38" s="210"/>
      <c r="AL38" s="210"/>
      <c r="AM38" s="210"/>
      <c r="AN38" s="210"/>
      <c r="AO38" s="210"/>
      <c r="AP38" s="211"/>
      <c r="AQ38" s="320"/>
      <c r="AR38" s="210"/>
      <c r="AS38" s="210"/>
      <c r="AT38" s="210"/>
      <c r="AU38" s="210"/>
      <c r="AV38" s="210"/>
      <c r="AW38" s="210"/>
      <c r="AX38" s="1350"/>
      <c r="BA38" s="308"/>
      <c r="BB38" s="309"/>
      <c r="BC38" s="310"/>
      <c r="BD38" s="299"/>
      <c r="BE38" s="300"/>
      <c r="BF38" s="301"/>
      <c r="BG38" s="299"/>
      <c r="BH38" s="300"/>
      <c r="BI38" s="300"/>
      <c r="BJ38" s="300"/>
      <c r="BK38" s="300"/>
      <c r="BL38" s="300"/>
      <c r="BM38" s="300"/>
      <c r="BN38" s="300"/>
      <c r="BO38" s="300"/>
      <c r="BP38" s="301"/>
      <c r="BQ38" s="339"/>
      <c r="BR38" s="340"/>
      <c r="BS38" s="341"/>
      <c r="BT38" s="347"/>
      <c r="BU38" s="348"/>
      <c r="BV38" s="348"/>
      <c r="BW38" s="348"/>
      <c r="BX38" s="348"/>
      <c r="BY38" s="348"/>
      <c r="BZ38" s="348"/>
      <c r="CA38" s="348"/>
      <c r="CB38" s="348"/>
      <c r="CC38" s="348"/>
      <c r="CD38" s="348"/>
      <c r="CE38" s="348"/>
      <c r="CF38" s="348"/>
      <c r="CG38" s="749"/>
    </row>
    <row r="39" spans="1:85" ht="3" customHeight="1" x14ac:dyDescent="0.15">
      <c r="A39" s="2"/>
      <c r="B39" s="656"/>
      <c r="C39" s="657"/>
      <c r="D39" s="657"/>
      <c r="E39" s="657"/>
      <c r="F39" s="657"/>
      <c r="G39" s="657"/>
      <c r="H39" s="657"/>
      <c r="I39" s="8"/>
      <c r="J39" s="8"/>
      <c r="K39" s="320"/>
      <c r="L39" s="210"/>
      <c r="M39" s="210"/>
      <c r="N39" s="210"/>
      <c r="O39" s="210"/>
      <c r="P39" s="210"/>
      <c r="Q39" s="210"/>
      <c r="R39" s="210"/>
      <c r="S39" s="210"/>
      <c r="T39" s="210"/>
      <c r="U39" s="210"/>
      <c r="V39" s="211"/>
      <c r="W39" s="320"/>
      <c r="X39" s="210"/>
      <c r="Y39" s="210"/>
      <c r="Z39" s="210"/>
      <c r="AA39" s="210"/>
      <c r="AB39" s="210"/>
      <c r="AC39" s="210"/>
      <c r="AD39" s="211"/>
      <c r="AE39" s="320"/>
      <c r="AF39" s="210"/>
      <c r="AG39" s="210"/>
      <c r="AH39" s="210"/>
      <c r="AI39" s="210"/>
      <c r="AJ39" s="210"/>
      <c r="AK39" s="210"/>
      <c r="AL39" s="210"/>
      <c r="AM39" s="210"/>
      <c r="AN39" s="210"/>
      <c r="AO39" s="210"/>
      <c r="AP39" s="211"/>
      <c r="AQ39" s="320"/>
      <c r="AR39" s="210"/>
      <c r="AS39" s="210"/>
      <c r="AT39" s="210"/>
      <c r="AU39" s="210"/>
      <c r="AV39" s="210"/>
      <c r="AW39" s="210"/>
      <c r="AX39" s="1350"/>
      <c r="BA39" s="308"/>
      <c r="BB39" s="309"/>
      <c r="BC39" s="310"/>
      <c r="BD39" s="299"/>
      <c r="BE39" s="300"/>
      <c r="BF39" s="301"/>
      <c r="BG39" s="299"/>
      <c r="BH39" s="300"/>
      <c r="BI39" s="300"/>
      <c r="BJ39" s="300"/>
      <c r="BK39" s="300"/>
      <c r="BL39" s="300"/>
      <c r="BM39" s="300"/>
      <c r="BN39" s="300"/>
      <c r="BO39" s="300"/>
      <c r="BP39" s="301"/>
      <c r="BQ39" s="339"/>
      <c r="BR39" s="340"/>
      <c r="BS39" s="341"/>
      <c r="BT39" s="347"/>
      <c r="BU39" s="348"/>
      <c r="BV39" s="348"/>
      <c r="BW39" s="348"/>
      <c r="BX39" s="348"/>
      <c r="BY39" s="348"/>
      <c r="BZ39" s="348"/>
      <c r="CA39" s="348"/>
      <c r="CB39" s="348"/>
      <c r="CC39" s="348"/>
      <c r="CD39" s="348"/>
      <c r="CE39" s="348"/>
      <c r="CF39" s="348"/>
      <c r="CG39" s="749"/>
    </row>
    <row r="40" spans="1:85" ht="3" customHeight="1" x14ac:dyDescent="0.15">
      <c r="A40" s="2"/>
      <c r="B40" s="656"/>
      <c r="C40" s="657"/>
      <c r="D40" s="657"/>
      <c r="E40" s="657"/>
      <c r="F40" s="657"/>
      <c r="G40" s="657"/>
      <c r="H40" s="657"/>
      <c r="I40" s="8"/>
      <c r="J40" s="8"/>
      <c r="K40" s="321"/>
      <c r="L40" s="322"/>
      <c r="M40" s="322"/>
      <c r="N40" s="322"/>
      <c r="O40" s="322"/>
      <c r="P40" s="322"/>
      <c r="Q40" s="322"/>
      <c r="R40" s="322"/>
      <c r="S40" s="322"/>
      <c r="T40" s="322"/>
      <c r="U40" s="322"/>
      <c r="V40" s="323"/>
      <c r="W40" s="321"/>
      <c r="X40" s="322"/>
      <c r="Y40" s="322"/>
      <c r="Z40" s="322"/>
      <c r="AA40" s="322"/>
      <c r="AB40" s="322"/>
      <c r="AC40" s="322"/>
      <c r="AD40" s="323"/>
      <c r="AE40" s="321"/>
      <c r="AF40" s="322"/>
      <c r="AG40" s="322"/>
      <c r="AH40" s="322"/>
      <c r="AI40" s="322"/>
      <c r="AJ40" s="322"/>
      <c r="AK40" s="322"/>
      <c r="AL40" s="322"/>
      <c r="AM40" s="322"/>
      <c r="AN40" s="322"/>
      <c r="AO40" s="322"/>
      <c r="AP40" s="323"/>
      <c r="AQ40" s="321"/>
      <c r="AR40" s="322"/>
      <c r="AS40" s="322"/>
      <c r="AT40" s="322"/>
      <c r="AU40" s="322"/>
      <c r="AV40" s="322"/>
      <c r="AW40" s="322"/>
      <c r="AX40" s="1351"/>
      <c r="BA40" s="308"/>
      <c r="BB40" s="309"/>
      <c r="BC40" s="310"/>
      <c r="BD40" s="299"/>
      <c r="BE40" s="300"/>
      <c r="BF40" s="301"/>
      <c r="BG40" s="299"/>
      <c r="BH40" s="300"/>
      <c r="BI40" s="300"/>
      <c r="BJ40" s="300"/>
      <c r="BK40" s="300"/>
      <c r="BL40" s="300"/>
      <c r="BM40" s="300"/>
      <c r="BN40" s="300"/>
      <c r="BO40" s="300"/>
      <c r="BP40" s="301"/>
      <c r="BQ40" s="339"/>
      <c r="BR40" s="340"/>
      <c r="BS40" s="341"/>
      <c r="BT40" s="347"/>
      <c r="BU40" s="348"/>
      <c r="BV40" s="348"/>
      <c r="BW40" s="348"/>
      <c r="BX40" s="348"/>
      <c r="BY40" s="348"/>
      <c r="BZ40" s="348"/>
      <c r="CA40" s="348"/>
      <c r="CB40" s="348"/>
      <c r="CC40" s="348"/>
      <c r="CD40" s="348"/>
      <c r="CE40" s="348"/>
      <c r="CF40" s="348"/>
      <c r="CG40" s="749"/>
    </row>
    <row r="41" spans="1:85" ht="3" customHeight="1" x14ac:dyDescent="0.15">
      <c r="A41" s="2"/>
      <c r="B41" s="656"/>
      <c r="C41" s="657"/>
      <c r="D41" s="657"/>
      <c r="E41" s="657"/>
      <c r="F41" s="657"/>
      <c r="G41" s="657"/>
      <c r="H41" s="657"/>
      <c r="I41" s="8"/>
      <c r="J41" s="8"/>
      <c r="K41" s="412" t="str">
        <f>IF(データ!$B$66&lt;&gt;"",IF(OR(データ!$C$66&lt;&gt;"0",データ!$D$66&lt;&gt;"0",データ!$E$66&lt;&gt;"0",データ!$F$66&lt;&gt;"0"),IF(データ!$C$66&lt;&gt;"0",データ!$C$65,IF(データ!$D$66&lt;&gt;"0",データ!$D$65,IF(データ!$E$66&lt;&gt;"0",データ!$E$65,IF(データ!$F$66&lt;&gt;"0",データ!$F$65)))),IF(データ!$G$66&lt;&gt;"0",データ!$G$65,IF(データ!$H$66&lt;&gt;"0",データ!$H$65,IF(データ!$I$66&lt;&gt;"0",データ!$I$65,IF(データ!$J$66&lt;&gt;"0",データ!$J$65,IF(データ!$K$66&lt;&gt;"0",データ!$K$65,"")))))),"")</f>
        <v/>
      </c>
      <c r="L41" s="413"/>
      <c r="M41" s="413"/>
      <c r="N41" s="413"/>
      <c r="O41" s="413"/>
      <c r="P41" s="413"/>
      <c r="Q41" s="413"/>
      <c r="R41" s="413"/>
      <c r="S41" s="413"/>
      <c r="T41" s="413"/>
      <c r="U41" s="413"/>
      <c r="V41" s="414"/>
      <c r="W41" s="722" t="str">
        <f>IF(データ!$B$66&lt;&gt;"",IF(OR(データ!$C$66&lt;&gt;"0",データ!$D$66&lt;&gt;"0",データ!$E$66&lt;&gt;"0",データ!$F$66&lt;&gt;"0"),IF(データ!$C$66&lt;&gt;"0",データ!$C$66,IF(データ!$D$66&lt;&gt;"0",データ!$D$66,IF(データ!$E$66&lt;&gt;"0",データ!$E$66,IF(データ!$F$66&lt;&gt;"0",データ!$F$66)))),IF(データ!$G$66&lt;&gt;"0",データ!$G$66,IF(データ!$H$66&lt;&gt;"0",データ!$H$66,IF(データ!$I$66&lt;&gt;"0",データ!$I$66,IF(データ!$J$66&lt;&gt;"0",データ!$J$66,IF(データ!$K$66&lt;&gt;"0",データ!$K$66,"")))))),"")</f>
        <v/>
      </c>
      <c r="X41" s="723"/>
      <c r="Y41" s="723"/>
      <c r="Z41" s="723"/>
      <c r="AA41" s="723"/>
      <c r="AB41" s="723"/>
      <c r="AC41" s="723"/>
      <c r="AD41" s="1352" t="s">
        <v>68</v>
      </c>
      <c r="AE41" s="412" t="str">
        <f>IF(データ!$B$66&lt;&gt;"",IF(AND(データ!$F$66&lt;&gt;"0",データ!$F$65&lt;&gt;$K$41,データ!$F$65&lt;&gt;$K$45,データ!$F$65&lt;&gt;$K$49),データ!$F$65,IF(AND(データ!$G$66&lt;&gt;"0",データ!$G$65&lt;&gt;$K$41,データ!$G$65&lt;&gt;$K$45,データ!$G$65&lt;&gt;$K$49),データ!$G$65,IF(AND(データ!$H$66&lt;&gt;"0",データ!$H$65&lt;&gt;$K$41,データ!$H$65&lt;&gt;$K$45,データ!$H$65&lt;&gt;$K$49),データ!$H$65,IF(AND(データ!$I$66&lt;&gt;"0",データ!$I$65&lt;&gt;$K$41,データ!$I$65&lt;&gt;$K$45,データ!$I$65&lt;&gt;$K$49),データ!$I$65,IF(AND(データ!$J$66&lt;&gt;"0",データ!$J$65&lt;&gt;$K$41,データ!$J$65&lt;&gt;$K$45,データ!$J$65&lt;&gt;$K$49),データ!$J$65,IF(AND(データ!$K$66&lt;&gt;"0",データ!$K$65&lt;&gt;$K$41,データ!$K$65&lt;&gt;$K$45,データ!$K$65&lt;&gt;$K$49),データ!$K$65,"")))))),"")</f>
        <v/>
      </c>
      <c r="AF41" s="413"/>
      <c r="AG41" s="413"/>
      <c r="AH41" s="413"/>
      <c r="AI41" s="413"/>
      <c r="AJ41" s="413"/>
      <c r="AK41" s="413"/>
      <c r="AL41" s="413"/>
      <c r="AM41" s="413"/>
      <c r="AN41" s="413"/>
      <c r="AO41" s="413"/>
      <c r="AP41" s="414"/>
      <c r="AQ41" s="722" t="str">
        <f>IF(データ!$B$66&lt;&gt;"",IF(AND(データ!$F$66&lt;&gt;"0",データ!$F$65&lt;&gt;$K$41,データ!$F$65&lt;&gt;$K$45,データ!$F$65&lt;&gt;$K$49),データ!$F$66,IF(AND(データ!$G$66&lt;&gt;"0",データ!$G$65&lt;&gt;$K$41,データ!$G$65&lt;&gt;$K$45,データ!$G$65&lt;&gt;$K$49),データ!$G$66,IF(AND(データ!$H$66&lt;&gt;"0",データ!$H$65&lt;&gt;$K$41,データ!$H$65&lt;&gt;$K$45,データ!$H$65&lt;&gt;$K$49),データ!$H$66,IF(AND(データ!$I$66&lt;&gt;"0",データ!$I$65&lt;&gt;$K$41,データ!$I$65&lt;&gt;$K$45,データ!$I$65&lt;&gt;$K$49),データ!$I$66,IF(AND(データ!$J$66&lt;&gt;"0",データ!$J$65&lt;&gt;$K$41,データ!$J$65&lt;&gt;$K$45,データ!$J$65&lt;&gt;$K$49),データ!$J$66,IF(AND(データ!$K$66&lt;&gt;"0",データ!$K$65&lt;&gt;$K$41,データ!$K$65&lt;&gt;$K$45,データ!$K$65&lt;&gt;$K$49),データ!$K$66,"")))))),"")</f>
        <v/>
      </c>
      <c r="AR41" s="723"/>
      <c r="AS41" s="723"/>
      <c r="AT41" s="723"/>
      <c r="AU41" s="723"/>
      <c r="AV41" s="723"/>
      <c r="AW41" s="723"/>
      <c r="AX41" s="748" t="s">
        <v>68</v>
      </c>
      <c r="BA41" s="308"/>
      <c r="BB41" s="309"/>
      <c r="BC41" s="310"/>
      <c r="BD41" s="299"/>
      <c r="BE41" s="300"/>
      <c r="BF41" s="301"/>
      <c r="BG41" s="299"/>
      <c r="BH41" s="300"/>
      <c r="BI41" s="300"/>
      <c r="BJ41" s="300"/>
      <c r="BK41" s="300"/>
      <c r="BL41" s="300"/>
      <c r="BM41" s="300"/>
      <c r="BN41" s="300"/>
      <c r="BO41" s="300"/>
      <c r="BP41" s="301"/>
      <c r="BQ41" s="339"/>
      <c r="BR41" s="340"/>
      <c r="BS41" s="341"/>
      <c r="BT41" s="347"/>
      <c r="BU41" s="348"/>
      <c r="BV41" s="348"/>
      <c r="BW41" s="348"/>
      <c r="BX41" s="348"/>
      <c r="BY41" s="348"/>
      <c r="BZ41" s="348"/>
      <c r="CA41" s="348"/>
      <c r="CB41" s="348"/>
      <c r="CC41" s="348"/>
      <c r="CD41" s="348"/>
      <c r="CE41" s="348"/>
      <c r="CF41" s="348"/>
      <c r="CG41" s="749"/>
    </row>
    <row r="42" spans="1:85" ht="3" customHeight="1" x14ac:dyDescent="0.15">
      <c r="A42" s="2"/>
      <c r="B42" s="209" t="s">
        <v>12</v>
      </c>
      <c r="C42" s="210"/>
      <c r="D42" s="210"/>
      <c r="E42" s="210"/>
      <c r="F42" s="210"/>
      <c r="G42" s="210"/>
      <c r="H42" s="210"/>
      <c r="I42" s="210"/>
      <c r="J42" s="211"/>
      <c r="K42" s="375"/>
      <c r="L42" s="376"/>
      <c r="M42" s="376"/>
      <c r="N42" s="376"/>
      <c r="O42" s="376"/>
      <c r="P42" s="376"/>
      <c r="Q42" s="376"/>
      <c r="R42" s="376"/>
      <c r="S42" s="376"/>
      <c r="T42" s="376"/>
      <c r="U42" s="376"/>
      <c r="V42" s="415"/>
      <c r="W42" s="724"/>
      <c r="X42" s="725"/>
      <c r="Y42" s="725"/>
      <c r="Z42" s="725"/>
      <c r="AA42" s="725"/>
      <c r="AB42" s="725"/>
      <c r="AC42" s="725"/>
      <c r="AD42" s="1353"/>
      <c r="AE42" s="375"/>
      <c r="AF42" s="376"/>
      <c r="AG42" s="376"/>
      <c r="AH42" s="376"/>
      <c r="AI42" s="376"/>
      <c r="AJ42" s="376"/>
      <c r="AK42" s="376"/>
      <c r="AL42" s="376"/>
      <c r="AM42" s="376"/>
      <c r="AN42" s="376"/>
      <c r="AO42" s="376"/>
      <c r="AP42" s="415"/>
      <c r="AQ42" s="724"/>
      <c r="AR42" s="725"/>
      <c r="AS42" s="725"/>
      <c r="AT42" s="725"/>
      <c r="AU42" s="725"/>
      <c r="AV42" s="725"/>
      <c r="AW42" s="725"/>
      <c r="AX42" s="749"/>
      <c r="BA42" s="308"/>
      <c r="BB42" s="309"/>
      <c r="BC42" s="310"/>
      <c r="BD42" s="299"/>
      <c r="BE42" s="300"/>
      <c r="BF42" s="301"/>
      <c r="BG42" s="302"/>
      <c r="BH42" s="303"/>
      <c r="BI42" s="303"/>
      <c r="BJ42" s="303"/>
      <c r="BK42" s="303"/>
      <c r="BL42" s="303"/>
      <c r="BM42" s="303"/>
      <c r="BN42" s="303"/>
      <c r="BO42" s="303"/>
      <c r="BP42" s="304"/>
      <c r="BQ42" s="342"/>
      <c r="BR42" s="343"/>
      <c r="BS42" s="344"/>
      <c r="BT42" s="349"/>
      <c r="BU42" s="350"/>
      <c r="BV42" s="350"/>
      <c r="BW42" s="350"/>
      <c r="BX42" s="350"/>
      <c r="BY42" s="350"/>
      <c r="BZ42" s="350"/>
      <c r="CA42" s="350"/>
      <c r="CB42" s="350"/>
      <c r="CC42" s="350"/>
      <c r="CD42" s="350"/>
      <c r="CE42" s="350"/>
      <c r="CF42" s="350"/>
      <c r="CG42" s="750"/>
    </row>
    <row r="43" spans="1:85" ht="3" customHeight="1" x14ac:dyDescent="0.15">
      <c r="A43" s="2"/>
      <c r="B43" s="209"/>
      <c r="C43" s="210"/>
      <c r="D43" s="210"/>
      <c r="E43" s="210"/>
      <c r="F43" s="210"/>
      <c r="G43" s="210"/>
      <c r="H43" s="210"/>
      <c r="I43" s="210"/>
      <c r="J43" s="211"/>
      <c r="K43" s="375"/>
      <c r="L43" s="376"/>
      <c r="M43" s="376"/>
      <c r="N43" s="376"/>
      <c r="O43" s="376"/>
      <c r="P43" s="376"/>
      <c r="Q43" s="376"/>
      <c r="R43" s="376"/>
      <c r="S43" s="376"/>
      <c r="T43" s="376"/>
      <c r="U43" s="376"/>
      <c r="V43" s="415"/>
      <c r="W43" s="724"/>
      <c r="X43" s="725"/>
      <c r="Y43" s="725"/>
      <c r="Z43" s="725"/>
      <c r="AA43" s="725"/>
      <c r="AB43" s="725"/>
      <c r="AC43" s="725"/>
      <c r="AD43" s="1353"/>
      <c r="AE43" s="375"/>
      <c r="AF43" s="376"/>
      <c r="AG43" s="376"/>
      <c r="AH43" s="376"/>
      <c r="AI43" s="376"/>
      <c r="AJ43" s="376"/>
      <c r="AK43" s="376"/>
      <c r="AL43" s="376"/>
      <c r="AM43" s="376"/>
      <c r="AN43" s="376"/>
      <c r="AO43" s="376"/>
      <c r="AP43" s="415"/>
      <c r="AQ43" s="724"/>
      <c r="AR43" s="725"/>
      <c r="AS43" s="725"/>
      <c r="AT43" s="725"/>
      <c r="AU43" s="725"/>
      <c r="AV43" s="725"/>
      <c r="AW43" s="725"/>
      <c r="AX43" s="749"/>
      <c r="BA43" s="308"/>
      <c r="BB43" s="309"/>
      <c r="BC43" s="310"/>
      <c r="BD43" s="299" t="s">
        <v>10</v>
      </c>
      <c r="BE43" s="300"/>
      <c r="BF43" s="301"/>
      <c r="BG43" s="417" t="s">
        <v>633</v>
      </c>
      <c r="BH43" s="418"/>
      <c r="BI43" s="418"/>
      <c r="BJ43" s="418"/>
      <c r="BK43" s="418"/>
      <c r="BL43" s="418"/>
      <c r="BM43" s="418"/>
      <c r="BN43" s="418"/>
      <c r="BO43" s="418"/>
      <c r="BP43" s="419"/>
      <c r="BQ43" s="336" t="s">
        <v>634</v>
      </c>
      <c r="BR43" s="337"/>
      <c r="BS43" s="338"/>
      <c r="BT43" s="1452" t="str">
        <f>IF(データ!$B$36&lt;&gt;"",IF(OR(データ!$F$36&lt;&gt;"",データ!$B$36&lt;&gt;"0",データ!$C$36&lt;&gt;"0"),データ!$B$36,""),"")</f>
        <v/>
      </c>
      <c r="BU43" s="1453"/>
      <c r="BV43" s="1453"/>
      <c r="BW43" s="1453"/>
      <c r="BX43" s="1453"/>
      <c r="BY43" s="1453"/>
      <c r="BZ43" s="1453"/>
      <c r="CA43" s="1453"/>
      <c r="CB43" s="1453"/>
      <c r="CC43" s="1453"/>
      <c r="CD43" s="1453"/>
      <c r="CE43" s="1453"/>
      <c r="CF43" s="1453"/>
      <c r="CG43" s="333"/>
    </row>
    <row r="44" spans="1:85" ht="3" customHeight="1" x14ac:dyDescent="0.15">
      <c r="A44" s="2"/>
      <c r="B44" s="209"/>
      <c r="C44" s="210"/>
      <c r="D44" s="210"/>
      <c r="E44" s="210"/>
      <c r="F44" s="210"/>
      <c r="G44" s="210"/>
      <c r="H44" s="210"/>
      <c r="I44" s="210"/>
      <c r="J44" s="211"/>
      <c r="K44" s="378"/>
      <c r="L44" s="379"/>
      <c r="M44" s="379"/>
      <c r="N44" s="379"/>
      <c r="O44" s="379"/>
      <c r="P44" s="379"/>
      <c r="Q44" s="379"/>
      <c r="R44" s="379"/>
      <c r="S44" s="379"/>
      <c r="T44" s="379"/>
      <c r="U44" s="379"/>
      <c r="V44" s="416"/>
      <c r="W44" s="726"/>
      <c r="X44" s="727"/>
      <c r="Y44" s="727"/>
      <c r="Z44" s="727"/>
      <c r="AA44" s="727"/>
      <c r="AB44" s="727"/>
      <c r="AC44" s="727"/>
      <c r="AD44" s="1354"/>
      <c r="AE44" s="378"/>
      <c r="AF44" s="379"/>
      <c r="AG44" s="379"/>
      <c r="AH44" s="379"/>
      <c r="AI44" s="379"/>
      <c r="AJ44" s="379"/>
      <c r="AK44" s="379"/>
      <c r="AL44" s="379"/>
      <c r="AM44" s="379"/>
      <c r="AN44" s="379"/>
      <c r="AO44" s="379"/>
      <c r="AP44" s="416"/>
      <c r="AQ44" s="726"/>
      <c r="AR44" s="727"/>
      <c r="AS44" s="727"/>
      <c r="AT44" s="727"/>
      <c r="AU44" s="727"/>
      <c r="AV44" s="727"/>
      <c r="AW44" s="727"/>
      <c r="AX44" s="750"/>
      <c r="BA44" s="308"/>
      <c r="BB44" s="309"/>
      <c r="BC44" s="310"/>
      <c r="BD44" s="299"/>
      <c r="BE44" s="300"/>
      <c r="BF44" s="301"/>
      <c r="BG44" s="420"/>
      <c r="BH44" s="421"/>
      <c r="BI44" s="421"/>
      <c r="BJ44" s="421"/>
      <c r="BK44" s="421"/>
      <c r="BL44" s="421"/>
      <c r="BM44" s="421"/>
      <c r="BN44" s="421"/>
      <c r="BO44" s="421"/>
      <c r="BP44" s="422"/>
      <c r="BQ44" s="339"/>
      <c r="BR44" s="340"/>
      <c r="BS44" s="341"/>
      <c r="BT44" s="1454"/>
      <c r="BU44" s="1455"/>
      <c r="BV44" s="1455"/>
      <c r="BW44" s="1455"/>
      <c r="BX44" s="1455"/>
      <c r="BY44" s="1455"/>
      <c r="BZ44" s="1455"/>
      <c r="CA44" s="1455"/>
      <c r="CB44" s="1455"/>
      <c r="CC44" s="1455"/>
      <c r="CD44" s="1455"/>
      <c r="CE44" s="1455"/>
      <c r="CF44" s="1455"/>
      <c r="CG44" s="334"/>
    </row>
    <row r="45" spans="1:85" ht="3" customHeight="1" x14ac:dyDescent="0.15">
      <c r="A45" s="2"/>
      <c r="B45" s="209"/>
      <c r="C45" s="210"/>
      <c r="D45" s="210"/>
      <c r="E45" s="210"/>
      <c r="F45" s="210"/>
      <c r="G45" s="210"/>
      <c r="H45" s="210"/>
      <c r="I45" s="210"/>
      <c r="J45" s="211"/>
      <c r="K45" s="412" t="str">
        <f>IF(データ!$B$66&lt;&gt;"",IF(OR(AND($K$41&lt;&gt;データ!$D$65,データ!$D$66&lt;&gt;"0"),AND($K$41&lt;&gt;データ!$E$65,データ!$E$66&lt;&gt;"0"),AND($K$41&lt;&gt;データ!$F$65,データ!$F$66&lt;&gt;"0")),IF(AND($K$41&lt;&gt;データ!$D$65,データ!$D$66&lt;&gt;"0"),データ!$D$65,IF(AND($K$41&lt;&gt;データ!$E$65,データ!$E$66&lt;&gt;"0"),データ!$E$65,IF(AND($K$41&lt;&gt;データ!$F$65,データ!$F$66&lt;&gt;"0"),データ!$F$65,"0"))),IF(AND($K$41&lt;&gt;データ!$G$65,データ!$G$66&lt;&gt;"0"),データ!$G$65,IF(AND($K$41&lt;&gt;データ!$H$65,データ!$H$66&lt;&gt;"0"),データ!$H$65,IF(AND($K$41&lt;&gt;データ!$I$65,データ!$I$66&lt;&gt;"0"),データ!$I$65,IF(AND($K$41&lt;&gt;データ!$J$65,データ!$J$66&lt;&gt;"0"),データ!$J$65,IF(AND($K$41&lt;&gt;データ!$K$65,データ!$K$66&lt;&gt;"0"),データ!$K$65,"")))))),"")</f>
        <v/>
      </c>
      <c r="L45" s="413"/>
      <c r="M45" s="413"/>
      <c r="N45" s="413"/>
      <c r="O45" s="413"/>
      <c r="P45" s="413"/>
      <c r="Q45" s="413"/>
      <c r="R45" s="413"/>
      <c r="S45" s="413"/>
      <c r="T45" s="413"/>
      <c r="U45" s="413"/>
      <c r="V45" s="414"/>
      <c r="W45" s="722" t="str">
        <f>IF(データ!$B$66&lt;&gt;"",IF(OR(AND($K$41&lt;&gt;データ!$D$65,データ!$D$66&lt;&gt;"0"),AND($K$41&lt;&gt;データ!$E$65,データ!$E$66&lt;&gt;"0"),AND($K$41&lt;&gt;データ!$F$65,データ!$F$66&lt;&gt;"0")),IF(AND($K$41&lt;&gt;データ!$D$65,データ!$D$66&lt;&gt;"0"),データ!$D$66,IF(AND($K$41&lt;&gt;データ!$E$65,データ!$E$66&lt;&gt;"0"),データ!$E$66,IF(AND($K$41&lt;&gt;データ!$F$65,データ!$F$66&lt;&gt;"0"),データ!$F$66,"0"))),IF(AND($K$41&lt;&gt;データ!$G$65,データ!$G$66&lt;&gt;"0"),データ!$G$66,IF(AND($K$41&lt;&gt;データ!$H$65,データ!$H$66&lt;&gt;"0"),データ!$H$66,IF(AND($K$41&lt;&gt;データ!$I$65,データ!$I$66&lt;&gt;"0"),データ!$I$66,IF(AND($K$41&lt;&gt;データ!$J$65,データ!$J$66&lt;&gt;"0"),データ!$J$66,IF(AND($K$41&lt;&gt;データ!$K$65,データ!$K$66&lt;&gt;"0"),データ!$K$66,"")))))),"")</f>
        <v/>
      </c>
      <c r="X45" s="723"/>
      <c r="Y45" s="723"/>
      <c r="Z45" s="723"/>
      <c r="AA45" s="723"/>
      <c r="AB45" s="723"/>
      <c r="AC45" s="723"/>
      <c r="AD45" s="728"/>
      <c r="AE45" s="412" t="str">
        <f>IF(データ!$B$66&lt;&gt;"",IF(AND(データ!$G$66&lt;&gt;"0",データ!$G$65&lt;&gt;$K$41,データ!$G$65&lt;&gt;$K$45,データ!$G$65&lt;&gt;$K$49,データ!$G$65&lt;&gt;$AE$41),データ!$G$65,IF(AND(データ!$H$66&lt;&gt;"0",データ!$H$65&lt;&gt;$K$41,データ!$H$65&lt;&gt;$K$45,データ!$H$65&lt;&gt;$K$49,データ!$H$65&lt;&gt;$AE$41),データ!$H$65,IF(AND(データ!$I$66&lt;&gt;"0",データ!$I$65&lt;&gt;$K$41,データ!$I$65&lt;&gt;$K$45,データ!$I$65&lt;&gt;$K$49,データ!$I$65&lt;&gt;$AE$41),データ!$I$65,IF(AND(データ!$J$66&lt;&gt;"0",データ!$J$65&lt;&gt;$K$41,データ!$J$65&lt;&gt;$K$45,データ!$J$65&lt;&gt;$K$49,データ!$J$65&lt;&gt;$AE$41),データ!$J$65,IF(AND(データ!$K$66&lt;&gt;"0",データ!$K$65&lt;&gt;$K$41,データ!$K$65&lt;&gt;$K$45,データ!$K$65&lt;&gt;$K$49,データ!$K$65&lt;&gt;$AE$41),データ!$K$65,""))))),"")</f>
        <v/>
      </c>
      <c r="AF45" s="413"/>
      <c r="AG45" s="413"/>
      <c r="AH45" s="413"/>
      <c r="AI45" s="413"/>
      <c r="AJ45" s="413"/>
      <c r="AK45" s="413"/>
      <c r="AL45" s="413"/>
      <c r="AM45" s="413"/>
      <c r="AN45" s="413"/>
      <c r="AO45" s="413"/>
      <c r="AP45" s="414"/>
      <c r="AQ45" s="722" t="str">
        <f>IF(データ!$B$66&lt;&gt;"",IF(AND(データ!$G$66&lt;&gt;"0",データ!$G$65&lt;&gt;$K$41,データ!$G$65&lt;&gt;$K$45,データ!$G$65&lt;&gt;$K$49,データ!$G$65&lt;&gt;$AE$41),データ!$G$66,IF(AND(データ!$H$66&lt;&gt;"0",データ!$H$65&lt;&gt;$K$41,データ!$H$65&lt;&gt;$K$45,データ!$H$65&lt;&gt;$K$49,データ!$H$65&lt;&gt;$AE$41),データ!$H$66,IF(AND(データ!$I$66&lt;&gt;"0",データ!$I$65&lt;&gt;$K$41,データ!$I$65&lt;&gt;$K$45,データ!$I$65&lt;&gt;$K$49,データ!$I$65&lt;&gt;$AE$41),データ!$I$66,IF(AND(データ!$J$66&lt;&gt;"0",データ!$J$65&lt;&gt;$K$41,データ!$J$65&lt;&gt;$K$45,データ!$J$65&lt;&gt;$K$49,データ!$J$65&lt;&gt;$AE$41),データ!$J$66,IF(AND(データ!$K$66&lt;&gt;"0",データ!$K$65&lt;&gt;$K$41,データ!$K$65&lt;&gt;$K$45,データ!$K$65&lt;&gt;$K$49,データ!$K$65&lt;&gt;$AE$41),データ!$K$65,""))))),"")</f>
        <v/>
      </c>
      <c r="AR45" s="723"/>
      <c r="AS45" s="723"/>
      <c r="AT45" s="723"/>
      <c r="AU45" s="723"/>
      <c r="AV45" s="723"/>
      <c r="AW45" s="723"/>
      <c r="AX45" s="745"/>
      <c r="BA45" s="308"/>
      <c r="BB45" s="309"/>
      <c r="BC45" s="310"/>
      <c r="BD45" s="299"/>
      <c r="BE45" s="300"/>
      <c r="BF45" s="301"/>
      <c r="BG45" s="420"/>
      <c r="BH45" s="421"/>
      <c r="BI45" s="421"/>
      <c r="BJ45" s="421"/>
      <c r="BK45" s="421"/>
      <c r="BL45" s="421"/>
      <c r="BM45" s="421"/>
      <c r="BN45" s="421"/>
      <c r="BO45" s="421"/>
      <c r="BP45" s="422"/>
      <c r="BQ45" s="339"/>
      <c r="BR45" s="340"/>
      <c r="BS45" s="341"/>
      <c r="BT45" s="1454"/>
      <c r="BU45" s="1455"/>
      <c r="BV45" s="1455"/>
      <c r="BW45" s="1455"/>
      <c r="BX45" s="1455"/>
      <c r="BY45" s="1455"/>
      <c r="BZ45" s="1455"/>
      <c r="CA45" s="1455"/>
      <c r="CB45" s="1455"/>
      <c r="CC45" s="1455"/>
      <c r="CD45" s="1455"/>
      <c r="CE45" s="1455"/>
      <c r="CF45" s="1455"/>
      <c r="CG45" s="334"/>
    </row>
    <row r="46" spans="1:85" ht="3" customHeight="1" x14ac:dyDescent="0.15">
      <c r="A46" s="2"/>
      <c r="B46" s="209"/>
      <c r="C46" s="210"/>
      <c r="D46" s="210"/>
      <c r="E46" s="210"/>
      <c r="F46" s="210"/>
      <c r="G46" s="210"/>
      <c r="H46" s="210"/>
      <c r="I46" s="210"/>
      <c r="J46" s="211"/>
      <c r="K46" s="375"/>
      <c r="L46" s="376"/>
      <c r="M46" s="376"/>
      <c r="N46" s="376"/>
      <c r="O46" s="376"/>
      <c r="P46" s="376"/>
      <c r="Q46" s="376"/>
      <c r="R46" s="376"/>
      <c r="S46" s="376"/>
      <c r="T46" s="376"/>
      <c r="U46" s="376"/>
      <c r="V46" s="415"/>
      <c r="W46" s="724"/>
      <c r="X46" s="725"/>
      <c r="Y46" s="725"/>
      <c r="Z46" s="725"/>
      <c r="AA46" s="725"/>
      <c r="AB46" s="725"/>
      <c r="AC46" s="725"/>
      <c r="AD46" s="729"/>
      <c r="AE46" s="375"/>
      <c r="AF46" s="376"/>
      <c r="AG46" s="376"/>
      <c r="AH46" s="376"/>
      <c r="AI46" s="376"/>
      <c r="AJ46" s="376"/>
      <c r="AK46" s="376"/>
      <c r="AL46" s="376"/>
      <c r="AM46" s="376"/>
      <c r="AN46" s="376"/>
      <c r="AO46" s="376"/>
      <c r="AP46" s="415"/>
      <c r="AQ46" s="724"/>
      <c r="AR46" s="725"/>
      <c r="AS46" s="725"/>
      <c r="AT46" s="725"/>
      <c r="AU46" s="725"/>
      <c r="AV46" s="725"/>
      <c r="AW46" s="725"/>
      <c r="AX46" s="746"/>
      <c r="BA46" s="308"/>
      <c r="BB46" s="309"/>
      <c r="BC46" s="310"/>
      <c r="BD46" s="299"/>
      <c r="BE46" s="300"/>
      <c r="BF46" s="301"/>
      <c r="BG46" s="420"/>
      <c r="BH46" s="421"/>
      <c r="BI46" s="421"/>
      <c r="BJ46" s="421"/>
      <c r="BK46" s="421"/>
      <c r="BL46" s="421"/>
      <c r="BM46" s="421"/>
      <c r="BN46" s="421"/>
      <c r="BO46" s="421"/>
      <c r="BP46" s="422"/>
      <c r="BQ46" s="339"/>
      <c r="BR46" s="340"/>
      <c r="BS46" s="341"/>
      <c r="BT46" s="1454"/>
      <c r="BU46" s="1455"/>
      <c r="BV46" s="1455"/>
      <c r="BW46" s="1455"/>
      <c r="BX46" s="1455"/>
      <c r="BY46" s="1455"/>
      <c r="BZ46" s="1455"/>
      <c r="CA46" s="1455"/>
      <c r="CB46" s="1455"/>
      <c r="CC46" s="1455"/>
      <c r="CD46" s="1455"/>
      <c r="CE46" s="1455"/>
      <c r="CF46" s="1455"/>
      <c r="CG46" s="334"/>
    </row>
    <row r="47" spans="1:85" ht="3" customHeight="1" x14ac:dyDescent="0.15">
      <c r="A47" s="2"/>
      <c r="B47" s="209"/>
      <c r="C47" s="210"/>
      <c r="D47" s="210"/>
      <c r="E47" s="210"/>
      <c r="F47" s="210"/>
      <c r="G47" s="210"/>
      <c r="H47" s="210"/>
      <c r="I47" s="210"/>
      <c r="J47" s="211"/>
      <c r="K47" s="375"/>
      <c r="L47" s="376"/>
      <c r="M47" s="376"/>
      <c r="N47" s="376"/>
      <c r="O47" s="376"/>
      <c r="P47" s="376"/>
      <c r="Q47" s="376"/>
      <c r="R47" s="376"/>
      <c r="S47" s="376"/>
      <c r="T47" s="376"/>
      <c r="U47" s="376"/>
      <c r="V47" s="415"/>
      <c r="W47" s="724"/>
      <c r="X47" s="725"/>
      <c r="Y47" s="725"/>
      <c r="Z47" s="725"/>
      <c r="AA47" s="725"/>
      <c r="AB47" s="725"/>
      <c r="AC47" s="725"/>
      <c r="AD47" s="729"/>
      <c r="AE47" s="375"/>
      <c r="AF47" s="376"/>
      <c r="AG47" s="376"/>
      <c r="AH47" s="376"/>
      <c r="AI47" s="376"/>
      <c r="AJ47" s="376"/>
      <c r="AK47" s="376"/>
      <c r="AL47" s="376"/>
      <c r="AM47" s="376"/>
      <c r="AN47" s="376"/>
      <c r="AO47" s="376"/>
      <c r="AP47" s="415"/>
      <c r="AQ47" s="724"/>
      <c r="AR47" s="725"/>
      <c r="AS47" s="725"/>
      <c r="AT47" s="725"/>
      <c r="AU47" s="725"/>
      <c r="AV47" s="725"/>
      <c r="AW47" s="725"/>
      <c r="AX47" s="746"/>
      <c r="BA47" s="308"/>
      <c r="BB47" s="309"/>
      <c r="BC47" s="310"/>
      <c r="BD47" s="299"/>
      <c r="BE47" s="300"/>
      <c r="BF47" s="301"/>
      <c r="BG47" s="420"/>
      <c r="BH47" s="421"/>
      <c r="BI47" s="421"/>
      <c r="BJ47" s="421"/>
      <c r="BK47" s="421"/>
      <c r="BL47" s="421"/>
      <c r="BM47" s="421"/>
      <c r="BN47" s="421"/>
      <c r="BO47" s="421"/>
      <c r="BP47" s="422"/>
      <c r="BQ47" s="339"/>
      <c r="BR47" s="340"/>
      <c r="BS47" s="341"/>
      <c r="BT47" s="1454"/>
      <c r="BU47" s="1455"/>
      <c r="BV47" s="1455"/>
      <c r="BW47" s="1455"/>
      <c r="BX47" s="1455"/>
      <c r="BY47" s="1455"/>
      <c r="BZ47" s="1455"/>
      <c r="CA47" s="1455"/>
      <c r="CB47" s="1455"/>
      <c r="CC47" s="1455"/>
      <c r="CD47" s="1455"/>
      <c r="CE47" s="1455"/>
      <c r="CF47" s="1455"/>
      <c r="CG47" s="334"/>
    </row>
    <row r="48" spans="1:85" ht="3" customHeight="1" x14ac:dyDescent="0.15">
      <c r="A48" s="2"/>
      <c r="B48" s="209"/>
      <c r="C48" s="210"/>
      <c r="D48" s="210"/>
      <c r="E48" s="210"/>
      <c r="F48" s="210"/>
      <c r="G48" s="210"/>
      <c r="H48" s="210"/>
      <c r="I48" s="210"/>
      <c r="J48" s="211"/>
      <c r="K48" s="378"/>
      <c r="L48" s="379"/>
      <c r="M48" s="379"/>
      <c r="N48" s="379"/>
      <c r="O48" s="379"/>
      <c r="P48" s="379"/>
      <c r="Q48" s="379"/>
      <c r="R48" s="379"/>
      <c r="S48" s="379"/>
      <c r="T48" s="379"/>
      <c r="U48" s="379"/>
      <c r="V48" s="416"/>
      <c r="W48" s="726"/>
      <c r="X48" s="727"/>
      <c r="Y48" s="727"/>
      <c r="Z48" s="727"/>
      <c r="AA48" s="727"/>
      <c r="AB48" s="727"/>
      <c r="AC48" s="727"/>
      <c r="AD48" s="730"/>
      <c r="AE48" s="378"/>
      <c r="AF48" s="379"/>
      <c r="AG48" s="379"/>
      <c r="AH48" s="379"/>
      <c r="AI48" s="379"/>
      <c r="AJ48" s="379"/>
      <c r="AK48" s="379"/>
      <c r="AL48" s="379"/>
      <c r="AM48" s="379"/>
      <c r="AN48" s="379"/>
      <c r="AO48" s="379"/>
      <c r="AP48" s="416"/>
      <c r="AQ48" s="726"/>
      <c r="AR48" s="727"/>
      <c r="AS48" s="727"/>
      <c r="AT48" s="727"/>
      <c r="AU48" s="727"/>
      <c r="AV48" s="727"/>
      <c r="AW48" s="727"/>
      <c r="AX48" s="747"/>
      <c r="BA48" s="308"/>
      <c r="BB48" s="309"/>
      <c r="BC48" s="310"/>
      <c r="BD48" s="302"/>
      <c r="BE48" s="303"/>
      <c r="BF48" s="304"/>
      <c r="BG48" s="423"/>
      <c r="BH48" s="424"/>
      <c r="BI48" s="424"/>
      <c r="BJ48" s="424"/>
      <c r="BK48" s="424"/>
      <c r="BL48" s="424"/>
      <c r="BM48" s="424"/>
      <c r="BN48" s="424"/>
      <c r="BO48" s="424"/>
      <c r="BP48" s="425"/>
      <c r="BQ48" s="342"/>
      <c r="BR48" s="343"/>
      <c r="BS48" s="344"/>
      <c r="BT48" s="1456"/>
      <c r="BU48" s="1457"/>
      <c r="BV48" s="1457"/>
      <c r="BW48" s="1457"/>
      <c r="BX48" s="1457"/>
      <c r="BY48" s="1457"/>
      <c r="BZ48" s="1457"/>
      <c r="CA48" s="1457"/>
      <c r="CB48" s="1457"/>
      <c r="CC48" s="1457"/>
      <c r="CD48" s="1457"/>
      <c r="CE48" s="1457"/>
      <c r="CF48" s="1457"/>
      <c r="CG48" s="335"/>
    </row>
    <row r="49" spans="1:85" ht="3" customHeight="1" x14ac:dyDescent="0.15">
      <c r="A49" s="2"/>
      <c r="B49" s="751" t="s">
        <v>447</v>
      </c>
      <c r="C49" s="677"/>
      <c r="D49" s="677"/>
      <c r="E49" s="677"/>
      <c r="F49" s="677"/>
      <c r="G49" s="677"/>
      <c r="H49" s="677"/>
      <c r="I49" s="677"/>
      <c r="J49" s="752"/>
      <c r="K49" s="412" t="str">
        <f>IF(データ!$B$66&lt;&gt;"",IF(OR(AND(データ!$E$66&lt;&gt;"0",データ!$E$65&lt;&gt;$K$41,データ!$E$65&lt;&gt;$K$45),AND(データ!$F$66&lt;&gt;"0",データ!$F$65&lt;&gt;$K$41,データ!$F$65&lt;&gt;$K$45)),IF(AND(データ!$E$66&lt;&gt;"0",データ!$E$65&lt;&gt;$K$41,データ!$E$65&lt;&gt;$K$45),データ!$E$65,IF(AND(データ!$F$66&lt;&gt;"0",データ!$F$65&lt;&gt;$K$41,データ!$F$65&lt;&gt;$K$45),データ!$F$65,"")),IF(AND(データ!$G$66&lt;&gt;"0",データ!$G$65&lt;&gt;$K$41,データ!$G$65&lt;&gt;$K$45),データ!$G$65,IF(AND(データ!$H$66&lt;&gt;"0",データ!$H$65&lt;&gt;$K$41,データ!$H$65&lt;&gt;$K$45),データ!$H$65,IF(AND(データ!$I$66&lt;&gt;"0",データ!$I$65&lt;&gt;$K$41,データ!$I$65&lt;&gt;$K$45),データ!$I$65,IF(AND(データ!$J$66&lt;&gt;"0",データ!$J$65&lt;&gt;$K$41,データ!$J$65&lt;&gt;$K$45),データ!$J$65,IF(AND(データ!$K$66&lt;&gt;"0",データ!$K$65&lt;&gt;$K$41,データ!$K$65&lt;&gt;$K$45),データ!$K$65,"")))))),"")</f>
        <v/>
      </c>
      <c r="L49" s="413"/>
      <c r="M49" s="413"/>
      <c r="N49" s="413"/>
      <c r="O49" s="413"/>
      <c r="P49" s="413"/>
      <c r="Q49" s="413"/>
      <c r="R49" s="413"/>
      <c r="S49" s="413"/>
      <c r="T49" s="413"/>
      <c r="U49" s="413"/>
      <c r="V49" s="414"/>
      <c r="W49" s="722" t="str">
        <f>IF(データ!$B$66&lt;&gt;"",IF(OR(AND(データ!$E$66&lt;&gt;"0",データ!$E$65&lt;&gt;$K$41,データ!$E$65&lt;&gt;$K$45),AND(データ!$F$66&lt;&gt;"0",データ!$F$65&lt;&gt;$K$41,データ!$F$65&lt;&gt;$K$45)),IF(AND(データ!$E$66&lt;&gt;"0",データ!$E$65&lt;&gt;$K$41,データ!$E$65&lt;&gt;$K$45),データ!$E$66,IF(AND(データ!$F$66&lt;&gt;"0",データ!$F$65&lt;&gt;$K$41,データ!$F$65&lt;&gt;$K$45),データ!$F$66,"")),IF(AND(データ!$G$66&lt;&gt;"0",データ!$G$65&lt;&gt;$K$41,データ!$G$65&lt;&gt;$K$45),データ!$G$66,IF(AND(データ!$H$66&lt;&gt;"0",データ!$H$65&lt;&gt;$K$41,データ!$H$65&lt;&gt;$K$45),データ!$H$66,IF(AND(データ!$I$66&lt;&gt;"0",データ!$I$65&lt;&gt;$K$41,データ!$I$65&lt;&gt;$K$45),データ!$I$66,IF(AND(データ!$J$66&lt;&gt;"0",データ!$J$65&lt;&gt;$K$41,データ!$J$65&lt;&gt;$K$45),データ!$J$66,IF(AND(データ!$K$66&lt;&gt;"0",データ!$K$65&lt;&gt;$K$41,データ!$K$65&lt;&gt;$K$45),データ!$K$66,"")))))),"")</f>
        <v/>
      </c>
      <c r="X49" s="723"/>
      <c r="Y49" s="723"/>
      <c r="Z49" s="723"/>
      <c r="AA49" s="723"/>
      <c r="AB49" s="723"/>
      <c r="AC49" s="723"/>
      <c r="AD49" s="728"/>
      <c r="AE49" s="412" t="str">
        <f>IF(データ!$B$66&lt;&gt;"",IF(AND(データ!$H$66&lt;&gt;"0",データ!$H$65&lt;&gt;$K$41,データ!$H$65&lt;&gt;$K$45,データ!$H$65&lt;&gt;$K$49,データ!$H$65&lt;&gt;$AE$41,データ!$H$65&lt;&gt;$AE$45),データ!$H$65,IF(AND(データ!$I$66&lt;&gt;"0",データ!$I$65&lt;&gt;$K$41,データ!$I$65&lt;&gt;$K$45,データ!$I$65&lt;&gt;$K$49,データ!$I$65&lt;&gt;$AE$41,データ!$I$65&lt;&gt;$AE$45),データ!$I$65,IF(AND(データ!$J$66&lt;&gt;"0",データ!$J$65&lt;&gt;$K$41,データ!$J$65&lt;&gt;$K$45,データ!$J$65&lt;&gt;$K$49,データ!$J$65&lt;&gt;$AE$41,データ!$J$65&lt;&gt;$AE$45),データ!$J$65,IF(AND(データ!$K$66&lt;&gt;"0",データ!$K$65&lt;&gt;$K$41,データ!$K$65&lt;&gt;$K$45,データ!$K$65&lt;&gt;$K$49,データ!$K$65&lt;&gt;$AE$41,データ!$K$65&lt;&gt;$AE$45),データ!$K$65,"")))),"")</f>
        <v/>
      </c>
      <c r="AF49" s="413"/>
      <c r="AG49" s="413"/>
      <c r="AH49" s="413"/>
      <c r="AI49" s="413"/>
      <c r="AJ49" s="413"/>
      <c r="AK49" s="413"/>
      <c r="AL49" s="413"/>
      <c r="AM49" s="413"/>
      <c r="AN49" s="413"/>
      <c r="AO49" s="413"/>
      <c r="AP49" s="414"/>
      <c r="AQ49" s="722" t="str">
        <f>IF(データ!$B$66&lt;&gt;"",IF(AND(データ!$H$66&lt;&gt;"0",データ!$H$65&lt;&gt;$K$41,データ!$H$65&lt;&gt;$K$45,データ!$H$65&lt;&gt;$K$49,データ!$H$65&lt;&gt;$AE$41,データ!$H$65&lt;&gt;$AE$45),データ!$H$66,IF(AND(データ!$I$66&lt;&gt;"0",データ!$I$65&lt;&gt;$K$41,データ!$I$65&lt;&gt;$K$45,データ!$I$65&lt;&gt;$K$49,データ!$I$65&lt;&gt;$AE$41,データ!$I$65&lt;&gt;$AE$45),データ!$I$66,IF(AND(データ!$J$66&lt;&gt;"0",データ!$J$65&lt;&gt;$K$41,データ!$J$65&lt;&gt;$K$45,データ!$J$65&lt;&gt;$K$49,データ!$J$65&lt;&gt;$AE$41,データ!$J$65&lt;&gt;$AE$45),データ!$J$66,IF(AND(データ!$K$66&lt;&gt;"0",データ!$K$65&lt;&gt;$K$41,データ!$K$65&lt;&gt;$K$45,データ!$K$65&lt;&gt;$K$49,データ!$K$65&lt;&gt;$AE$41,データ!$K$65&lt;&gt;$AE$45),データ!$K$66,"")))),"")</f>
        <v/>
      </c>
      <c r="AR49" s="723"/>
      <c r="AS49" s="723"/>
      <c r="AT49" s="723"/>
      <c r="AU49" s="723"/>
      <c r="AV49" s="723"/>
      <c r="AW49" s="723"/>
      <c r="AX49" s="745"/>
      <c r="BA49" s="308"/>
      <c r="BB49" s="309"/>
      <c r="BC49" s="310"/>
      <c r="BD49" s="296" t="s">
        <v>600</v>
      </c>
      <c r="BE49" s="297"/>
      <c r="BF49" s="297"/>
      <c r="BG49" s="297"/>
      <c r="BH49" s="297"/>
      <c r="BI49" s="297"/>
      <c r="BJ49" s="297"/>
      <c r="BK49" s="297"/>
      <c r="BL49" s="297"/>
      <c r="BM49" s="297"/>
      <c r="BN49" s="297"/>
      <c r="BO49" s="297"/>
      <c r="BP49" s="298"/>
      <c r="BQ49" s="336" t="s">
        <v>601</v>
      </c>
      <c r="BR49" s="337"/>
      <c r="BS49" s="338"/>
      <c r="BT49" s="345" t="str">
        <f>IF(データ!$B$38&lt;&gt;"",IF(OR(データ!$F$38&lt;&gt;"",データ!$B$38&lt;&gt;"0",データ!$C$38&lt;&gt;"0"),データ!$B$38,""),"")</f>
        <v/>
      </c>
      <c r="BU49" s="346"/>
      <c r="BV49" s="346"/>
      <c r="BW49" s="346"/>
      <c r="BX49" s="346"/>
      <c r="BY49" s="346"/>
      <c r="BZ49" s="346"/>
      <c r="CA49" s="346"/>
      <c r="CB49" s="346"/>
      <c r="CC49" s="346"/>
      <c r="CD49" s="346"/>
      <c r="CE49" s="346"/>
      <c r="CF49" s="346"/>
      <c r="CG49" s="333"/>
    </row>
    <row r="50" spans="1:85" ht="3" customHeight="1" x14ac:dyDescent="0.15">
      <c r="A50" s="2"/>
      <c r="B50" s="751"/>
      <c r="C50" s="677"/>
      <c r="D50" s="677"/>
      <c r="E50" s="677"/>
      <c r="F50" s="677"/>
      <c r="G50" s="677"/>
      <c r="H50" s="677"/>
      <c r="I50" s="677"/>
      <c r="J50" s="752"/>
      <c r="K50" s="375"/>
      <c r="L50" s="376"/>
      <c r="M50" s="376"/>
      <c r="N50" s="376"/>
      <c r="O50" s="376"/>
      <c r="P50" s="376"/>
      <c r="Q50" s="376"/>
      <c r="R50" s="376"/>
      <c r="S50" s="376"/>
      <c r="T50" s="376"/>
      <c r="U50" s="376"/>
      <c r="V50" s="415"/>
      <c r="W50" s="724"/>
      <c r="X50" s="725"/>
      <c r="Y50" s="725"/>
      <c r="Z50" s="725"/>
      <c r="AA50" s="725"/>
      <c r="AB50" s="725"/>
      <c r="AC50" s="725"/>
      <c r="AD50" s="729"/>
      <c r="AE50" s="375"/>
      <c r="AF50" s="376"/>
      <c r="AG50" s="376"/>
      <c r="AH50" s="376"/>
      <c r="AI50" s="376"/>
      <c r="AJ50" s="376"/>
      <c r="AK50" s="376"/>
      <c r="AL50" s="376"/>
      <c r="AM50" s="376"/>
      <c r="AN50" s="376"/>
      <c r="AO50" s="376"/>
      <c r="AP50" s="415"/>
      <c r="AQ50" s="724"/>
      <c r="AR50" s="725"/>
      <c r="AS50" s="725"/>
      <c r="AT50" s="725"/>
      <c r="AU50" s="725"/>
      <c r="AV50" s="725"/>
      <c r="AW50" s="725"/>
      <c r="AX50" s="746"/>
      <c r="BA50" s="308"/>
      <c r="BB50" s="309"/>
      <c r="BC50" s="310"/>
      <c r="BD50" s="299"/>
      <c r="BE50" s="300"/>
      <c r="BF50" s="300"/>
      <c r="BG50" s="300"/>
      <c r="BH50" s="300"/>
      <c r="BI50" s="300"/>
      <c r="BJ50" s="300"/>
      <c r="BK50" s="300"/>
      <c r="BL50" s="300"/>
      <c r="BM50" s="300"/>
      <c r="BN50" s="300"/>
      <c r="BO50" s="300"/>
      <c r="BP50" s="301"/>
      <c r="BQ50" s="339"/>
      <c r="BR50" s="340"/>
      <c r="BS50" s="341"/>
      <c r="BT50" s="347"/>
      <c r="BU50" s="348"/>
      <c r="BV50" s="348"/>
      <c r="BW50" s="348"/>
      <c r="BX50" s="348"/>
      <c r="BY50" s="348"/>
      <c r="BZ50" s="348"/>
      <c r="CA50" s="348"/>
      <c r="CB50" s="348"/>
      <c r="CC50" s="348"/>
      <c r="CD50" s="348"/>
      <c r="CE50" s="348"/>
      <c r="CF50" s="348"/>
      <c r="CG50" s="334"/>
    </row>
    <row r="51" spans="1:85" ht="3" customHeight="1" x14ac:dyDescent="0.15">
      <c r="A51" s="2"/>
      <c r="B51" s="751"/>
      <c r="C51" s="677"/>
      <c r="D51" s="677"/>
      <c r="E51" s="677"/>
      <c r="F51" s="677"/>
      <c r="G51" s="677"/>
      <c r="H51" s="677"/>
      <c r="I51" s="677"/>
      <c r="J51" s="752"/>
      <c r="K51" s="375"/>
      <c r="L51" s="376"/>
      <c r="M51" s="376"/>
      <c r="N51" s="376"/>
      <c r="O51" s="376"/>
      <c r="P51" s="376"/>
      <c r="Q51" s="376"/>
      <c r="R51" s="376"/>
      <c r="S51" s="376"/>
      <c r="T51" s="376"/>
      <c r="U51" s="376"/>
      <c r="V51" s="415"/>
      <c r="W51" s="724"/>
      <c r="X51" s="725"/>
      <c r="Y51" s="725"/>
      <c r="Z51" s="725"/>
      <c r="AA51" s="725"/>
      <c r="AB51" s="725"/>
      <c r="AC51" s="725"/>
      <c r="AD51" s="729"/>
      <c r="AE51" s="375"/>
      <c r="AF51" s="376"/>
      <c r="AG51" s="376"/>
      <c r="AH51" s="376"/>
      <c r="AI51" s="376"/>
      <c r="AJ51" s="376"/>
      <c r="AK51" s="376"/>
      <c r="AL51" s="376"/>
      <c r="AM51" s="376"/>
      <c r="AN51" s="376"/>
      <c r="AO51" s="376"/>
      <c r="AP51" s="415"/>
      <c r="AQ51" s="724"/>
      <c r="AR51" s="725"/>
      <c r="AS51" s="725"/>
      <c r="AT51" s="725"/>
      <c r="AU51" s="725"/>
      <c r="AV51" s="725"/>
      <c r="AW51" s="725"/>
      <c r="AX51" s="746"/>
      <c r="BA51" s="308"/>
      <c r="BB51" s="309"/>
      <c r="BC51" s="310"/>
      <c r="BD51" s="299"/>
      <c r="BE51" s="300"/>
      <c r="BF51" s="300"/>
      <c r="BG51" s="300"/>
      <c r="BH51" s="300"/>
      <c r="BI51" s="300"/>
      <c r="BJ51" s="300"/>
      <c r="BK51" s="300"/>
      <c r="BL51" s="300"/>
      <c r="BM51" s="300"/>
      <c r="BN51" s="300"/>
      <c r="BO51" s="300"/>
      <c r="BP51" s="301"/>
      <c r="BQ51" s="339"/>
      <c r="BR51" s="340"/>
      <c r="BS51" s="341"/>
      <c r="BT51" s="347"/>
      <c r="BU51" s="348"/>
      <c r="BV51" s="348"/>
      <c r="BW51" s="348"/>
      <c r="BX51" s="348"/>
      <c r="BY51" s="348"/>
      <c r="BZ51" s="348"/>
      <c r="CA51" s="348"/>
      <c r="CB51" s="348"/>
      <c r="CC51" s="348"/>
      <c r="CD51" s="348"/>
      <c r="CE51" s="348"/>
      <c r="CF51" s="348"/>
      <c r="CG51" s="334"/>
    </row>
    <row r="52" spans="1:85" ht="3" customHeight="1" x14ac:dyDescent="0.15">
      <c r="A52" s="2"/>
      <c r="B52" s="751"/>
      <c r="C52" s="677"/>
      <c r="D52" s="677"/>
      <c r="E52" s="677"/>
      <c r="F52" s="677"/>
      <c r="G52" s="677"/>
      <c r="H52" s="677"/>
      <c r="I52" s="677"/>
      <c r="J52" s="752"/>
      <c r="K52" s="378"/>
      <c r="L52" s="379"/>
      <c r="M52" s="379"/>
      <c r="N52" s="379"/>
      <c r="O52" s="379"/>
      <c r="P52" s="379"/>
      <c r="Q52" s="379"/>
      <c r="R52" s="379"/>
      <c r="S52" s="379"/>
      <c r="T52" s="379"/>
      <c r="U52" s="379"/>
      <c r="V52" s="416"/>
      <c r="W52" s="726"/>
      <c r="X52" s="727"/>
      <c r="Y52" s="727"/>
      <c r="Z52" s="727"/>
      <c r="AA52" s="727"/>
      <c r="AB52" s="727"/>
      <c r="AC52" s="727"/>
      <c r="AD52" s="730"/>
      <c r="AE52" s="378"/>
      <c r="AF52" s="379"/>
      <c r="AG52" s="379"/>
      <c r="AH52" s="379"/>
      <c r="AI52" s="379"/>
      <c r="AJ52" s="379"/>
      <c r="AK52" s="379"/>
      <c r="AL52" s="379"/>
      <c r="AM52" s="379"/>
      <c r="AN52" s="379"/>
      <c r="AO52" s="379"/>
      <c r="AP52" s="416"/>
      <c r="AQ52" s="726"/>
      <c r="AR52" s="727"/>
      <c r="AS52" s="727"/>
      <c r="AT52" s="727"/>
      <c r="AU52" s="727"/>
      <c r="AV52" s="727"/>
      <c r="AW52" s="727"/>
      <c r="AX52" s="747"/>
      <c r="BA52" s="308"/>
      <c r="BB52" s="309"/>
      <c r="BC52" s="310"/>
      <c r="BD52" s="299"/>
      <c r="BE52" s="300"/>
      <c r="BF52" s="300"/>
      <c r="BG52" s="300"/>
      <c r="BH52" s="300"/>
      <c r="BI52" s="300"/>
      <c r="BJ52" s="300"/>
      <c r="BK52" s="300"/>
      <c r="BL52" s="300"/>
      <c r="BM52" s="300"/>
      <c r="BN52" s="300"/>
      <c r="BO52" s="300"/>
      <c r="BP52" s="301"/>
      <c r="BQ52" s="339"/>
      <c r="BR52" s="340"/>
      <c r="BS52" s="341"/>
      <c r="BT52" s="347"/>
      <c r="BU52" s="348"/>
      <c r="BV52" s="348"/>
      <c r="BW52" s="348"/>
      <c r="BX52" s="348"/>
      <c r="BY52" s="348"/>
      <c r="BZ52" s="348"/>
      <c r="CA52" s="348"/>
      <c r="CB52" s="348"/>
      <c r="CC52" s="348"/>
      <c r="CD52" s="348"/>
      <c r="CE52" s="348"/>
      <c r="CF52" s="348"/>
      <c r="CG52" s="334"/>
    </row>
    <row r="53" spans="1:85" ht="3" customHeight="1" x14ac:dyDescent="0.15">
      <c r="A53" s="2"/>
      <c r="B53" s="751"/>
      <c r="C53" s="677"/>
      <c r="D53" s="677"/>
      <c r="E53" s="677"/>
      <c r="F53" s="677"/>
      <c r="G53" s="677"/>
      <c r="H53" s="677"/>
      <c r="I53" s="677"/>
      <c r="J53" s="752"/>
      <c r="K53" s="317" t="s">
        <v>448</v>
      </c>
      <c r="L53" s="318"/>
      <c r="M53" s="318"/>
      <c r="N53" s="318"/>
      <c r="O53" s="318"/>
      <c r="P53" s="318"/>
      <c r="Q53" s="318"/>
      <c r="R53" s="318"/>
      <c r="S53" s="318"/>
      <c r="T53" s="318"/>
      <c r="U53" s="318"/>
      <c r="V53" s="318"/>
      <c r="W53" s="318"/>
      <c r="X53" s="318"/>
      <c r="Y53" s="318"/>
      <c r="Z53" s="318"/>
      <c r="AA53" s="318"/>
      <c r="AB53" s="318"/>
      <c r="AC53" s="318"/>
      <c r="AD53" s="319"/>
      <c r="AE53" s="369" t="str">
        <f>IF(データ!$B$66&lt;&gt;"",IF(COUNTIF(データ!$C$66:$K$66,"0")&lt;3,"他支払有り",""),"")</f>
        <v/>
      </c>
      <c r="AF53" s="370"/>
      <c r="AG53" s="370"/>
      <c r="AH53" s="370"/>
      <c r="AI53" s="370"/>
      <c r="AJ53" s="370"/>
      <c r="AK53" s="370"/>
      <c r="AL53" s="370"/>
      <c r="AM53" s="756" t="str">
        <f>IF(データ!$B$66&lt;&gt;"",IF(データ!$B$66&lt;&gt;"0",データ!$B$66,""),"")</f>
        <v/>
      </c>
      <c r="AN53" s="756"/>
      <c r="AO53" s="756"/>
      <c r="AP53" s="756"/>
      <c r="AQ53" s="756"/>
      <c r="AR53" s="756"/>
      <c r="AS53" s="756"/>
      <c r="AT53" s="756"/>
      <c r="AU53" s="756"/>
      <c r="AV53" s="756"/>
      <c r="AW53" s="756"/>
      <c r="AX53" s="748" t="s">
        <v>68</v>
      </c>
      <c r="BA53" s="308"/>
      <c r="BB53" s="309"/>
      <c r="BC53" s="310"/>
      <c r="BD53" s="299"/>
      <c r="BE53" s="300"/>
      <c r="BF53" s="300"/>
      <c r="BG53" s="300"/>
      <c r="BH53" s="300"/>
      <c r="BI53" s="300"/>
      <c r="BJ53" s="300"/>
      <c r="BK53" s="300"/>
      <c r="BL53" s="300"/>
      <c r="BM53" s="300"/>
      <c r="BN53" s="300"/>
      <c r="BO53" s="300"/>
      <c r="BP53" s="301"/>
      <c r="BQ53" s="339"/>
      <c r="BR53" s="340"/>
      <c r="BS53" s="341"/>
      <c r="BT53" s="347"/>
      <c r="BU53" s="348"/>
      <c r="BV53" s="348"/>
      <c r="BW53" s="348"/>
      <c r="BX53" s="348"/>
      <c r="BY53" s="348"/>
      <c r="BZ53" s="348"/>
      <c r="CA53" s="348"/>
      <c r="CB53" s="348"/>
      <c r="CC53" s="348"/>
      <c r="CD53" s="348"/>
      <c r="CE53" s="348"/>
      <c r="CF53" s="348"/>
      <c r="CG53" s="334"/>
    </row>
    <row r="54" spans="1:85" ht="3" customHeight="1" x14ac:dyDescent="0.15">
      <c r="A54" s="2"/>
      <c r="B54" s="751"/>
      <c r="C54" s="677"/>
      <c r="D54" s="677"/>
      <c r="E54" s="677"/>
      <c r="F54" s="677"/>
      <c r="G54" s="677"/>
      <c r="H54" s="677"/>
      <c r="I54" s="677"/>
      <c r="J54" s="752"/>
      <c r="K54" s="320"/>
      <c r="L54" s="210"/>
      <c r="M54" s="210"/>
      <c r="N54" s="210"/>
      <c r="O54" s="210"/>
      <c r="P54" s="210"/>
      <c r="Q54" s="210"/>
      <c r="R54" s="210"/>
      <c r="S54" s="210"/>
      <c r="T54" s="210"/>
      <c r="U54" s="210"/>
      <c r="V54" s="210"/>
      <c r="W54" s="210"/>
      <c r="X54" s="210"/>
      <c r="Y54" s="210"/>
      <c r="Z54" s="210"/>
      <c r="AA54" s="210"/>
      <c r="AB54" s="210"/>
      <c r="AC54" s="210"/>
      <c r="AD54" s="211"/>
      <c r="AE54" s="371"/>
      <c r="AF54" s="372"/>
      <c r="AG54" s="372"/>
      <c r="AH54" s="372"/>
      <c r="AI54" s="372"/>
      <c r="AJ54" s="372"/>
      <c r="AK54" s="372"/>
      <c r="AL54" s="372"/>
      <c r="AM54" s="757"/>
      <c r="AN54" s="757"/>
      <c r="AO54" s="757"/>
      <c r="AP54" s="757"/>
      <c r="AQ54" s="757"/>
      <c r="AR54" s="757"/>
      <c r="AS54" s="757"/>
      <c r="AT54" s="757"/>
      <c r="AU54" s="757"/>
      <c r="AV54" s="757"/>
      <c r="AW54" s="757"/>
      <c r="AX54" s="749"/>
      <c r="BA54" s="308"/>
      <c r="BB54" s="309"/>
      <c r="BC54" s="310"/>
      <c r="BD54" s="302"/>
      <c r="BE54" s="303"/>
      <c r="BF54" s="303"/>
      <c r="BG54" s="303"/>
      <c r="BH54" s="303"/>
      <c r="BI54" s="303"/>
      <c r="BJ54" s="303"/>
      <c r="BK54" s="303"/>
      <c r="BL54" s="303"/>
      <c r="BM54" s="303"/>
      <c r="BN54" s="303"/>
      <c r="BO54" s="303"/>
      <c r="BP54" s="304"/>
      <c r="BQ54" s="342"/>
      <c r="BR54" s="343"/>
      <c r="BS54" s="344"/>
      <c r="BT54" s="349"/>
      <c r="BU54" s="350"/>
      <c r="BV54" s="350"/>
      <c r="BW54" s="350"/>
      <c r="BX54" s="350"/>
      <c r="BY54" s="350"/>
      <c r="BZ54" s="350"/>
      <c r="CA54" s="350"/>
      <c r="CB54" s="350"/>
      <c r="CC54" s="350"/>
      <c r="CD54" s="350"/>
      <c r="CE54" s="350"/>
      <c r="CF54" s="350"/>
      <c r="CG54" s="335"/>
    </row>
    <row r="55" spans="1:85" ht="3" customHeight="1" x14ac:dyDescent="0.15">
      <c r="A55" s="2"/>
      <c r="B55" s="751"/>
      <c r="C55" s="677"/>
      <c r="D55" s="677"/>
      <c r="E55" s="677"/>
      <c r="F55" s="677"/>
      <c r="G55" s="677"/>
      <c r="H55" s="677"/>
      <c r="I55" s="677"/>
      <c r="J55" s="752"/>
      <c r="K55" s="320"/>
      <c r="L55" s="210"/>
      <c r="M55" s="210"/>
      <c r="N55" s="210"/>
      <c r="O55" s="210"/>
      <c r="P55" s="210"/>
      <c r="Q55" s="210"/>
      <c r="R55" s="210"/>
      <c r="S55" s="210"/>
      <c r="T55" s="210"/>
      <c r="U55" s="210"/>
      <c r="V55" s="210"/>
      <c r="W55" s="210"/>
      <c r="X55" s="210"/>
      <c r="Y55" s="210"/>
      <c r="Z55" s="210"/>
      <c r="AA55" s="210"/>
      <c r="AB55" s="210"/>
      <c r="AC55" s="210"/>
      <c r="AD55" s="211"/>
      <c r="AE55" s="371"/>
      <c r="AF55" s="372"/>
      <c r="AG55" s="372"/>
      <c r="AH55" s="372"/>
      <c r="AI55" s="372"/>
      <c r="AJ55" s="372"/>
      <c r="AK55" s="372"/>
      <c r="AL55" s="372"/>
      <c r="AM55" s="757"/>
      <c r="AN55" s="757"/>
      <c r="AO55" s="757"/>
      <c r="AP55" s="757"/>
      <c r="AQ55" s="757"/>
      <c r="AR55" s="757"/>
      <c r="AS55" s="757"/>
      <c r="AT55" s="757"/>
      <c r="AU55" s="757"/>
      <c r="AV55" s="757"/>
      <c r="AW55" s="757"/>
      <c r="AX55" s="749"/>
      <c r="BA55" s="308"/>
      <c r="BB55" s="309"/>
      <c r="BC55" s="310"/>
      <c r="BD55" s="296" t="s">
        <v>602</v>
      </c>
      <c r="BE55" s="297"/>
      <c r="BF55" s="297"/>
      <c r="BG55" s="297"/>
      <c r="BH55" s="297"/>
      <c r="BI55" s="297"/>
      <c r="BJ55" s="297"/>
      <c r="BK55" s="297"/>
      <c r="BL55" s="297"/>
      <c r="BM55" s="297"/>
      <c r="BN55" s="297"/>
      <c r="BO55" s="297"/>
      <c r="BP55" s="298"/>
      <c r="BQ55" s="336" t="s">
        <v>603</v>
      </c>
      <c r="BR55" s="337"/>
      <c r="BS55" s="338"/>
      <c r="BT55" s="345" t="str">
        <f>IF(データ!$B$40&lt;&gt;"",IF(OR(データ!$F$40&lt;&gt;"",データ!$B$40&lt;&gt;"0"),データ!$B$40,""),"")</f>
        <v/>
      </c>
      <c r="BU55" s="346"/>
      <c r="BV55" s="346"/>
      <c r="BW55" s="346"/>
      <c r="BX55" s="346"/>
      <c r="BY55" s="346"/>
      <c r="BZ55" s="346"/>
      <c r="CA55" s="346"/>
      <c r="CB55" s="346"/>
      <c r="CC55" s="346"/>
      <c r="CD55" s="346"/>
      <c r="CE55" s="346"/>
      <c r="CF55" s="346"/>
      <c r="CG55" s="333"/>
    </row>
    <row r="56" spans="1:85" ht="3" customHeight="1" x14ac:dyDescent="0.15">
      <c r="A56" s="2"/>
      <c r="B56" s="753"/>
      <c r="C56" s="754"/>
      <c r="D56" s="754"/>
      <c r="E56" s="754"/>
      <c r="F56" s="754"/>
      <c r="G56" s="754"/>
      <c r="H56" s="754"/>
      <c r="I56" s="754"/>
      <c r="J56" s="755"/>
      <c r="K56" s="321"/>
      <c r="L56" s="322"/>
      <c r="M56" s="322"/>
      <c r="N56" s="322"/>
      <c r="O56" s="322"/>
      <c r="P56" s="322"/>
      <c r="Q56" s="322"/>
      <c r="R56" s="322"/>
      <c r="S56" s="322"/>
      <c r="T56" s="322"/>
      <c r="U56" s="322"/>
      <c r="V56" s="322"/>
      <c r="W56" s="322"/>
      <c r="X56" s="322"/>
      <c r="Y56" s="322"/>
      <c r="Z56" s="322"/>
      <c r="AA56" s="322"/>
      <c r="AB56" s="322"/>
      <c r="AC56" s="322"/>
      <c r="AD56" s="323"/>
      <c r="AE56" s="373"/>
      <c r="AF56" s="374"/>
      <c r="AG56" s="374"/>
      <c r="AH56" s="374"/>
      <c r="AI56" s="374"/>
      <c r="AJ56" s="374"/>
      <c r="AK56" s="374"/>
      <c r="AL56" s="374"/>
      <c r="AM56" s="758"/>
      <c r="AN56" s="758"/>
      <c r="AO56" s="758"/>
      <c r="AP56" s="758"/>
      <c r="AQ56" s="758"/>
      <c r="AR56" s="758"/>
      <c r="AS56" s="758"/>
      <c r="AT56" s="758"/>
      <c r="AU56" s="758"/>
      <c r="AV56" s="758"/>
      <c r="AW56" s="758"/>
      <c r="AX56" s="750"/>
      <c r="BA56" s="308"/>
      <c r="BB56" s="309"/>
      <c r="BC56" s="310"/>
      <c r="BD56" s="299"/>
      <c r="BE56" s="300"/>
      <c r="BF56" s="300"/>
      <c r="BG56" s="300"/>
      <c r="BH56" s="300"/>
      <c r="BI56" s="300"/>
      <c r="BJ56" s="300"/>
      <c r="BK56" s="300"/>
      <c r="BL56" s="300"/>
      <c r="BM56" s="300"/>
      <c r="BN56" s="300"/>
      <c r="BO56" s="300"/>
      <c r="BP56" s="301"/>
      <c r="BQ56" s="339"/>
      <c r="BR56" s="340"/>
      <c r="BS56" s="341"/>
      <c r="BT56" s="347"/>
      <c r="BU56" s="348"/>
      <c r="BV56" s="348"/>
      <c r="BW56" s="348"/>
      <c r="BX56" s="348"/>
      <c r="BY56" s="348"/>
      <c r="BZ56" s="348"/>
      <c r="CA56" s="348"/>
      <c r="CB56" s="348"/>
      <c r="CC56" s="348"/>
      <c r="CD56" s="348"/>
      <c r="CE56" s="348"/>
      <c r="CF56" s="348"/>
      <c r="CG56" s="334"/>
    </row>
    <row r="57" spans="1:85" ht="3" customHeight="1" x14ac:dyDescent="0.15">
      <c r="A57" s="2"/>
      <c r="B57" s="739" t="s">
        <v>805</v>
      </c>
      <c r="C57" s="740"/>
      <c r="D57" s="740"/>
      <c r="E57" s="740"/>
      <c r="F57" s="740"/>
      <c r="G57" s="740"/>
      <c r="H57" s="740"/>
      <c r="I57" s="740"/>
      <c r="J57" s="741"/>
      <c r="K57" s="590" t="s">
        <v>162</v>
      </c>
      <c r="L57" s="591"/>
      <c r="M57" s="591"/>
      <c r="N57" s="591"/>
      <c r="O57" s="591"/>
      <c r="P57" s="591"/>
      <c r="Q57" s="591"/>
      <c r="R57" s="591"/>
      <c r="S57" s="591"/>
      <c r="T57" s="591"/>
      <c r="U57" s="591"/>
      <c r="V57" s="591"/>
      <c r="W57" s="591"/>
      <c r="X57" s="591"/>
      <c r="Y57" s="591"/>
      <c r="Z57" s="591"/>
      <c r="AA57" s="591"/>
      <c r="AB57" s="591"/>
      <c r="AC57" s="591"/>
      <c r="AD57" s="592"/>
      <c r="AE57" s="590" t="s">
        <v>161</v>
      </c>
      <c r="AF57" s="591"/>
      <c r="AG57" s="591"/>
      <c r="AH57" s="591"/>
      <c r="AI57" s="591"/>
      <c r="AJ57" s="591"/>
      <c r="AK57" s="591"/>
      <c r="AL57" s="591"/>
      <c r="AM57" s="591"/>
      <c r="AN57" s="591"/>
      <c r="AO57" s="591"/>
      <c r="AP57" s="591"/>
      <c r="AQ57" s="591"/>
      <c r="AR57" s="591"/>
      <c r="AS57" s="591"/>
      <c r="AT57" s="591"/>
      <c r="AU57" s="591"/>
      <c r="AV57" s="591"/>
      <c r="AW57" s="591"/>
      <c r="AX57" s="687"/>
      <c r="BA57" s="308"/>
      <c r="BB57" s="309"/>
      <c r="BC57" s="310"/>
      <c r="BD57" s="299"/>
      <c r="BE57" s="300"/>
      <c r="BF57" s="300"/>
      <c r="BG57" s="300"/>
      <c r="BH57" s="300"/>
      <c r="BI57" s="300"/>
      <c r="BJ57" s="300"/>
      <c r="BK57" s="300"/>
      <c r="BL57" s="300"/>
      <c r="BM57" s="300"/>
      <c r="BN57" s="300"/>
      <c r="BO57" s="300"/>
      <c r="BP57" s="301"/>
      <c r="BQ57" s="339"/>
      <c r="BR57" s="340"/>
      <c r="BS57" s="341"/>
      <c r="BT57" s="347"/>
      <c r="BU57" s="348"/>
      <c r="BV57" s="348"/>
      <c r="BW57" s="348"/>
      <c r="BX57" s="348"/>
      <c r="BY57" s="348"/>
      <c r="BZ57" s="348"/>
      <c r="CA57" s="348"/>
      <c r="CB57" s="348"/>
      <c r="CC57" s="348"/>
      <c r="CD57" s="348"/>
      <c r="CE57" s="348"/>
      <c r="CF57" s="348"/>
      <c r="CG57" s="334"/>
    </row>
    <row r="58" spans="1:85" ht="3" customHeight="1" x14ac:dyDescent="0.15">
      <c r="A58" s="2"/>
      <c r="B58" s="742"/>
      <c r="C58" s="743"/>
      <c r="D58" s="743"/>
      <c r="E58" s="743"/>
      <c r="F58" s="743"/>
      <c r="G58" s="743"/>
      <c r="H58" s="743"/>
      <c r="I58" s="743"/>
      <c r="J58" s="744"/>
      <c r="K58" s="593"/>
      <c r="L58" s="594"/>
      <c r="M58" s="594"/>
      <c r="N58" s="594"/>
      <c r="O58" s="594"/>
      <c r="P58" s="594"/>
      <c r="Q58" s="594"/>
      <c r="R58" s="594"/>
      <c r="S58" s="594"/>
      <c r="T58" s="594"/>
      <c r="U58" s="594"/>
      <c r="V58" s="594"/>
      <c r="W58" s="594"/>
      <c r="X58" s="594"/>
      <c r="Y58" s="594"/>
      <c r="Z58" s="594"/>
      <c r="AA58" s="594"/>
      <c r="AB58" s="594"/>
      <c r="AC58" s="594"/>
      <c r="AD58" s="595"/>
      <c r="AE58" s="593"/>
      <c r="AF58" s="594"/>
      <c r="AG58" s="594"/>
      <c r="AH58" s="594"/>
      <c r="AI58" s="594"/>
      <c r="AJ58" s="594"/>
      <c r="AK58" s="594"/>
      <c r="AL58" s="594"/>
      <c r="AM58" s="594"/>
      <c r="AN58" s="594"/>
      <c r="AO58" s="594"/>
      <c r="AP58" s="594"/>
      <c r="AQ58" s="594"/>
      <c r="AR58" s="594"/>
      <c r="AS58" s="594"/>
      <c r="AT58" s="594"/>
      <c r="AU58" s="594"/>
      <c r="AV58" s="594"/>
      <c r="AW58" s="594"/>
      <c r="AX58" s="688"/>
      <c r="BA58" s="308"/>
      <c r="BB58" s="309"/>
      <c r="BC58" s="310"/>
      <c r="BD58" s="299"/>
      <c r="BE58" s="300"/>
      <c r="BF58" s="300"/>
      <c r="BG58" s="300"/>
      <c r="BH58" s="300"/>
      <c r="BI58" s="300"/>
      <c r="BJ58" s="300"/>
      <c r="BK58" s="300"/>
      <c r="BL58" s="300"/>
      <c r="BM58" s="300"/>
      <c r="BN58" s="300"/>
      <c r="BO58" s="300"/>
      <c r="BP58" s="301"/>
      <c r="BQ58" s="339"/>
      <c r="BR58" s="340"/>
      <c r="BS58" s="341"/>
      <c r="BT58" s="347"/>
      <c r="BU58" s="348"/>
      <c r="BV58" s="348"/>
      <c r="BW58" s="348"/>
      <c r="BX58" s="348"/>
      <c r="BY58" s="348"/>
      <c r="BZ58" s="348"/>
      <c r="CA58" s="348"/>
      <c r="CB58" s="348"/>
      <c r="CC58" s="348"/>
      <c r="CD58" s="348"/>
      <c r="CE58" s="348"/>
      <c r="CF58" s="348"/>
      <c r="CG58" s="334"/>
    </row>
    <row r="59" spans="1:85" ht="3" customHeight="1" x14ac:dyDescent="0.15">
      <c r="A59" s="2"/>
      <c r="B59" s="742"/>
      <c r="C59" s="743"/>
      <c r="D59" s="743"/>
      <c r="E59" s="743"/>
      <c r="F59" s="743"/>
      <c r="G59" s="743"/>
      <c r="H59" s="743"/>
      <c r="I59" s="743"/>
      <c r="J59" s="744"/>
      <c r="K59" s="593"/>
      <c r="L59" s="594"/>
      <c r="M59" s="594"/>
      <c r="N59" s="594"/>
      <c r="O59" s="594"/>
      <c r="P59" s="594"/>
      <c r="Q59" s="594"/>
      <c r="R59" s="594"/>
      <c r="S59" s="594"/>
      <c r="T59" s="594"/>
      <c r="U59" s="594"/>
      <c r="V59" s="594"/>
      <c r="W59" s="594"/>
      <c r="X59" s="594"/>
      <c r="Y59" s="594"/>
      <c r="Z59" s="594"/>
      <c r="AA59" s="594"/>
      <c r="AB59" s="594"/>
      <c r="AC59" s="594"/>
      <c r="AD59" s="595"/>
      <c r="AE59" s="593"/>
      <c r="AF59" s="594"/>
      <c r="AG59" s="594"/>
      <c r="AH59" s="594"/>
      <c r="AI59" s="594"/>
      <c r="AJ59" s="594"/>
      <c r="AK59" s="594"/>
      <c r="AL59" s="594"/>
      <c r="AM59" s="594"/>
      <c r="AN59" s="594"/>
      <c r="AO59" s="594"/>
      <c r="AP59" s="594"/>
      <c r="AQ59" s="594"/>
      <c r="AR59" s="594"/>
      <c r="AS59" s="594"/>
      <c r="AT59" s="594"/>
      <c r="AU59" s="594"/>
      <c r="AV59" s="594"/>
      <c r="AW59" s="594"/>
      <c r="AX59" s="688"/>
      <c r="BA59" s="308"/>
      <c r="BB59" s="309"/>
      <c r="BC59" s="310"/>
      <c r="BD59" s="299"/>
      <c r="BE59" s="300"/>
      <c r="BF59" s="300"/>
      <c r="BG59" s="300"/>
      <c r="BH59" s="300"/>
      <c r="BI59" s="300"/>
      <c r="BJ59" s="300"/>
      <c r="BK59" s="300"/>
      <c r="BL59" s="300"/>
      <c r="BM59" s="300"/>
      <c r="BN59" s="300"/>
      <c r="BO59" s="300"/>
      <c r="BP59" s="301"/>
      <c r="BQ59" s="339"/>
      <c r="BR59" s="340"/>
      <c r="BS59" s="341"/>
      <c r="BT59" s="347"/>
      <c r="BU59" s="348"/>
      <c r="BV59" s="348"/>
      <c r="BW59" s="348"/>
      <c r="BX59" s="348"/>
      <c r="BY59" s="348"/>
      <c r="BZ59" s="348"/>
      <c r="CA59" s="348"/>
      <c r="CB59" s="348"/>
      <c r="CC59" s="348"/>
      <c r="CD59" s="348"/>
      <c r="CE59" s="348"/>
      <c r="CF59" s="348"/>
      <c r="CG59" s="334"/>
    </row>
    <row r="60" spans="1:85" ht="3" customHeight="1" x14ac:dyDescent="0.15">
      <c r="A60" s="2"/>
      <c r="B60" s="742"/>
      <c r="C60" s="743"/>
      <c r="D60" s="743"/>
      <c r="E60" s="743"/>
      <c r="F60" s="743"/>
      <c r="G60" s="743"/>
      <c r="H60" s="743"/>
      <c r="I60" s="743"/>
      <c r="J60" s="744"/>
      <c r="K60" s="596"/>
      <c r="L60" s="597"/>
      <c r="M60" s="597"/>
      <c r="N60" s="597"/>
      <c r="O60" s="597"/>
      <c r="P60" s="597"/>
      <c r="Q60" s="597"/>
      <c r="R60" s="597"/>
      <c r="S60" s="597"/>
      <c r="T60" s="597"/>
      <c r="U60" s="597"/>
      <c r="V60" s="597"/>
      <c r="W60" s="597"/>
      <c r="X60" s="597"/>
      <c r="Y60" s="597"/>
      <c r="Z60" s="597"/>
      <c r="AA60" s="597"/>
      <c r="AB60" s="597"/>
      <c r="AC60" s="597"/>
      <c r="AD60" s="598"/>
      <c r="AE60" s="596"/>
      <c r="AF60" s="597"/>
      <c r="AG60" s="597"/>
      <c r="AH60" s="597"/>
      <c r="AI60" s="597"/>
      <c r="AJ60" s="597"/>
      <c r="AK60" s="597"/>
      <c r="AL60" s="597"/>
      <c r="AM60" s="597"/>
      <c r="AN60" s="597"/>
      <c r="AO60" s="597"/>
      <c r="AP60" s="597"/>
      <c r="AQ60" s="597"/>
      <c r="AR60" s="597"/>
      <c r="AS60" s="597"/>
      <c r="AT60" s="597"/>
      <c r="AU60" s="597"/>
      <c r="AV60" s="597"/>
      <c r="AW60" s="597"/>
      <c r="AX60" s="689"/>
      <c r="BA60" s="308"/>
      <c r="BB60" s="309"/>
      <c r="BC60" s="310"/>
      <c r="BD60" s="302"/>
      <c r="BE60" s="303"/>
      <c r="BF60" s="303"/>
      <c r="BG60" s="303"/>
      <c r="BH60" s="303"/>
      <c r="BI60" s="303"/>
      <c r="BJ60" s="303"/>
      <c r="BK60" s="303"/>
      <c r="BL60" s="303"/>
      <c r="BM60" s="303"/>
      <c r="BN60" s="303"/>
      <c r="BO60" s="303"/>
      <c r="BP60" s="304"/>
      <c r="BQ60" s="342"/>
      <c r="BR60" s="343"/>
      <c r="BS60" s="344"/>
      <c r="BT60" s="349"/>
      <c r="BU60" s="350"/>
      <c r="BV60" s="350"/>
      <c r="BW60" s="350"/>
      <c r="BX60" s="350"/>
      <c r="BY60" s="350"/>
      <c r="BZ60" s="350"/>
      <c r="CA60" s="350"/>
      <c r="CB60" s="350"/>
      <c r="CC60" s="350"/>
      <c r="CD60" s="350"/>
      <c r="CE60" s="350"/>
      <c r="CF60" s="350"/>
      <c r="CG60" s="335"/>
    </row>
    <row r="61" spans="1:85" ht="3" customHeight="1" x14ac:dyDescent="0.15">
      <c r="A61" s="2"/>
      <c r="B61" s="742"/>
      <c r="C61" s="743"/>
      <c r="D61" s="743"/>
      <c r="E61" s="743"/>
      <c r="F61" s="743"/>
      <c r="G61" s="743"/>
      <c r="H61" s="743"/>
      <c r="I61" s="743"/>
      <c r="J61" s="744"/>
      <c r="K61" s="390" t="str">
        <f>IF(データ!$D$70&lt;&gt;"",IF(データ!$C$70&lt;&gt;"0",IF(COUNTIF(データ!$D$70:$H$70,"0")=5,"源泉徴収票のとおり",IF(データ!$D$70&lt;&gt;"0",データ!$D$70,"")),""),"")</f>
        <v/>
      </c>
      <c r="L61" s="391"/>
      <c r="M61" s="391"/>
      <c r="N61" s="391"/>
      <c r="O61" s="391"/>
      <c r="P61" s="391"/>
      <c r="Q61" s="391"/>
      <c r="R61" s="391"/>
      <c r="S61" s="391"/>
      <c r="T61" s="391"/>
      <c r="U61" s="391"/>
      <c r="V61" s="391"/>
      <c r="W61" s="391"/>
      <c r="X61" s="391"/>
      <c r="Y61" s="391"/>
      <c r="Z61" s="391"/>
      <c r="AA61" s="391"/>
      <c r="AB61" s="391"/>
      <c r="AC61" s="391"/>
      <c r="AD61" s="582" t="s">
        <v>163</v>
      </c>
      <c r="AE61" s="390" t="str">
        <f>IF(データ!$E$70&lt;&gt;"",IF(データ!$C$70&lt;&gt;"0",IF(COUNTIF(データ!$D$70:$H$70,"0")=5,"源泉徴収票のとおり",IF(データ!$E$70&lt;&gt;"0",データ!$E$70,"")),""),"")</f>
        <v/>
      </c>
      <c r="AF61" s="391"/>
      <c r="AG61" s="391"/>
      <c r="AH61" s="391"/>
      <c r="AI61" s="391"/>
      <c r="AJ61" s="391"/>
      <c r="AK61" s="391"/>
      <c r="AL61" s="391"/>
      <c r="AM61" s="391"/>
      <c r="AN61" s="391"/>
      <c r="AO61" s="391"/>
      <c r="AP61" s="391"/>
      <c r="AQ61" s="391"/>
      <c r="AR61" s="391"/>
      <c r="AS61" s="391"/>
      <c r="AT61" s="391"/>
      <c r="AU61" s="391"/>
      <c r="AV61" s="391"/>
      <c r="AW61" s="391"/>
      <c r="AX61" s="396" t="s">
        <v>163</v>
      </c>
      <c r="BA61" s="308"/>
      <c r="BB61" s="309"/>
      <c r="BC61" s="310"/>
      <c r="BD61" s="296" t="s">
        <v>604</v>
      </c>
      <c r="BE61" s="297"/>
      <c r="BF61" s="297"/>
      <c r="BG61" s="297"/>
      <c r="BH61" s="297"/>
      <c r="BI61" s="297"/>
      <c r="BJ61" s="297"/>
      <c r="BK61" s="297"/>
      <c r="BL61" s="297"/>
      <c r="BM61" s="297"/>
      <c r="BN61" s="297"/>
      <c r="BO61" s="297"/>
      <c r="BP61" s="298"/>
      <c r="BQ61" s="336" t="s">
        <v>605</v>
      </c>
      <c r="BR61" s="337"/>
      <c r="BS61" s="338"/>
      <c r="BT61" s="345" t="str">
        <f>IF(データ!$B$42&lt;&gt;"",IF(OR(データ!$F$42&lt;&gt;"",データ!$B$42&lt;&gt;"0"),データ!$B$42,""),"")</f>
        <v/>
      </c>
      <c r="BU61" s="346"/>
      <c r="BV61" s="346"/>
      <c r="BW61" s="346"/>
      <c r="BX61" s="346"/>
      <c r="BY61" s="346"/>
      <c r="BZ61" s="346"/>
      <c r="CA61" s="346"/>
      <c r="CB61" s="346"/>
      <c r="CC61" s="346"/>
      <c r="CD61" s="346"/>
      <c r="CE61" s="346"/>
      <c r="CF61" s="346"/>
      <c r="CG61" s="333"/>
    </row>
    <row r="62" spans="1:85" ht="3" customHeight="1" x14ac:dyDescent="0.15">
      <c r="A62" s="2"/>
      <c r="B62" s="742"/>
      <c r="C62" s="743"/>
      <c r="D62" s="743"/>
      <c r="E62" s="743"/>
      <c r="F62" s="743"/>
      <c r="G62" s="743"/>
      <c r="H62" s="743"/>
      <c r="I62" s="743"/>
      <c r="J62" s="744"/>
      <c r="K62" s="392"/>
      <c r="L62" s="393"/>
      <c r="M62" s="393"/>
      <c r="N62" s="393"/>
      <c r="O62" s="393"/>
      <c r="P62" s="393"/>
      <c r="Q62" s="393"/>
      <c r="R62" s="393"/>
      <c r="S62" s="393"/>
      <c r="T62" s="393"/>
      <c r="U62" s="393"/>
      <c r="V62" s="393"/>
      <c r="W62" s="393"/>
      <c r="X62" s="393"/>
      <c r="Y62" s="393"/>
      <c r="Z62" s="393"/>
      <c r="AA62" s="393"/>
      <c r="AB62" s="393"/>
      <c r="AC62" s="393"/>
      <c r="AD62" s="583"/>
      <c r="AE62" s="392"/>
      <c r="AF62" s="393"/>
      <c r="AG62" s="393"/>
      <c r="AH62" s="393"/>
      <c r="AI62" s="393"/>
      <c r="AJ62" s="393"/>
      <c r="AK62" s="393"/>
      <c r="AL62" s="393"/>
      <c r="AM62" s="393"/>
      <c r="AN62" s="393"/>
      <c r="AO62" s="393"/>
      <c r="AP62" s="393"/>
      <c r="AQ62" s="393"/>
      <c r="AR62" s="393"/>
      <c r="AS62" s="393"/>
      <c r="AT62" s="393"/>
      <c r="AU62" s="393"/>
      <c r="AV62" s="393"/>
      <c r="AW62" s="393"/>
      <c r="AX62" s="397"/>
      <c r="BA62" s="308"/>
      <c r="BB62" s="309"/>
      <c r="BC62" s="310"/>
      <c r="BD62" s="299"/>
      <c r="BE62" s="300"/>
      <c r="BF62" s="300"/>
      <c r="BG62" s="300"/>
      <c r="BH62" s="300"/>
      <c r="BI62" s="300"/>
      <c r="BJ62" s="300"/>
      <c r="BK62" s="300"/>
      <c r="BL62" s="300"/>
      <c r="BM62" s="300"/>
      <c r="BN62" s="300"/>
      <c r="BO62" s="300"/>
      <c r="BP62" s="301"/>
      <c r="BQ62" s="339"/>
      <c r="BR62" s="340"/>
      <c r="BS62" s="341"/>
      <c r="BT62" s="347"/>
      <c r="BU62" s="348"/>
      <c r="BV62" s="348"/>
      <c r="BW62" s="348"/>
      <c r="BX62" s="348"/>
      <c r="BY62" s="348"/>
      <c r="BZ62" s="348"/>
      <c r="CA62" s="348"/>
      <c r="CB62" s="348"/>
      <c r="CC62" s="348"/>
      <c r="CD62" s="348"/>
      <c r="CE62" s="348"/>
      <c r="CF62" s="348"/>
      <c r="CG62" s="334"/>
    </row>
    <row r="63" spans="1:85" ht="3" customHeight="1" x14ac:dyDescent="0.15">
      <c r="A63" s="2"/>
      <c r="B63" s="742"/>
      <c r="C63" s="743"/>
      <c r="D63" s="743"/>
      <c r="E63" s="743"/>
      <c r="F63" s="743"/>
      <c r="G63" s="743"/>
      <c r="H63" s="743"/>
      <c r="I63" s="743"/>
      <c r="J63" s="744"/>
      <c r="K63" s="392"/>
      <c r="L63" s="393"/>
      <c r="M63" s="393"/>
      <c r="N63" s="393"/>
      <c r="O63" s="393"/>
      <c r="P63" s="393"/>
      <c r="Q63" s="393"/>
      <c r="R63" s="393"/>
      <c r="S63" s="393"/>
      <c r="T63" s="393"/>
      <c r="U63" s="393"/>
      <c r="V63" s="393"/>
      <c r="W63" s="393"/>
      <c r="X63" s="393"/>
      <c r="Y63" s="393"/>
      <c r="Z63" s="393"/>
      <c r="AA63" s="393"/>
      <c r="AB63" s="393"/>
      <c r="AC63" s="393"/>
      <c r="AD63" s="583"/>
      <c r="AE63" s="392"/>
      <c r="AF63" s="393"/>
      <c r="AG63" s="393"/>
      <c r="AH63" s="393"/>
      <c r="AI63" s="393"/>
      <c r="AJ63" s="393"/>
      <c r="AK63" s="393"/>
      <c r="AL63" s="393"/>
      <c r="AM63" s="393"/>
      <c r="AN63" s="393"/>
      <c r="AO63" s="393"/>
      <c r="AP63" s="393"/>
      <c r="AQ63" s="393"/>
      <c r="AR63" s="393"/>
      <c r="AS63" s="393"/>
      <c r="AT63" s="393"/>
      <c r="AU63" s="393"/>
      <c r="AV63" s="393"/>
      <c r="AW63" s="393"/>
      <c r="AX63" s="397"/>
      <c r="BA63" s="308"/>
      <c r="BB63" s="309"/>
      <c r="BC63" s="310"/>
      <c r="BD63" s="299"/>
      <c r="BE63" s="300"/>
      <c r="BF63" s="300"/>
      <c r="BG63" s="300"/>
      <c r="BH63" s="300"/>
      <c r="BI63" s="300"/>
      <c r="BJ63" s="300"/>
      <c r="BK63" s="300"/>
      <c r="BL63" s="300"/>
      <c r="BM63" s="300"/>
      <c r="BN63" s="300"/>
      <c r="BO63" s="300"/>
      <c r="BP63" s="301"/>
      <c r="BQ63" s="339"/>
      <c r="BR63" s="340"/>
      <c r="BS63" s="341"/>
      <c r="BT63" s="347"/>
      <c r="BU63" s="348"/>
      <c r="BV63" s="348"/>
      <c r="BW63" s="348"/>
      <c r="BX63" s="348"/>
      <c r="BY63" s="348"/>
      <c r="BZ63" s="348"/>
      <c r="CA63" s="348"/>
      <c r="CB63" s="348"/>
      <c r="CC63" s="348"/>
      <c r="CD63" s="348"/>
      <c r="CE63" s="348"/>
      <c r="CF63" s="348"/>
      <c r="CG63" s="334"/>
    </row>
    <row r="64" spans="1:85" ht="3" customHeight="1" x14ac:dyDescent="0.15">
      <c r="A64" s="2"/>
      <c r="B64" s="614" t="s">
        <v>437</v>
      </c>
      <c r="C64" s="615"/>
      <c r="D64" s="615"/>
      <c r="E64" s="615"/>
      <c r="F64" s="615"/>
      <c r="G64" s="615"/>
      <c r="H64" s="615"/>
      <c r="I64" s="615"/>
      <c r="J64" s="616"/>
      <c r="K64" s="394"/>
      <c r="L64" s="395"/>
      <c r="M64" s="395"/>
      <c r="N64" s="395"/>
      <c r="O64" s="395"/>
      <c r="P64" s="395"/>
      <c r="Q64" s="395"/>
      <c r="R64" s="395"/>
      <c r="S64" s="395"/>
      <c r="T64" s="395"/>
      <c r="U64" s="395"/>
      <c r="V64" s="395"/>
      <c r="W64" s="395"/>
      <c r="X64" s="395"/>
      <c r="Y64" s="395"/>
      <c r="Z64" s="395"/>
      <c r="AA64" s="395"/>
      <c r="AB64" s="395"/>
      <c r="AC64" s="395"/>
      <c r="AD64" s="584"/>
      <c r="AE64" s="394"/>
      <c r="AF64" s="395"/>
      <c r="AG64" s="395"/>
      <c r="AH64" s="395"/>
      <c r="AI64" s="395"/>
      <c r="AJ64" s="395"/>
      <c r="AK64" s="395"/>
      <c r="AL64" s="395"/>
      <c r="AM64" s="395"/>
      <c r="AN64" s="395"/>
      <c r="AO64" s="395"/>
      <c r="AP64" s="395"/>
      <c r="AQ64" s="395"/>
      <c r="AR64" s="395"/>
      <c r="AS64" s="395"/>
      <c r="AT64" s="395"/>
      <c r="AU64" s="395"/>
      <c r="AV64" s="395"/>
      <c r="AW64" s="395"/>
      <c r="AX64" s="398"/>
      <c r="BA64" s="308"/>
      <c r="BB64" s="309"/>
      <c r="BC64" s="310"/>
      <c r="BD64" s="299"/>
      <c r="BE64" s="300"/>
      <c r="BF64" s="300"/>
      <c r="BG64" s="300"/>
      <c r="BH64" s="300"/>
      <c r="BI64" s="300"/>
      <c r="BJ64" s="300"/>
      <c r="BK64" s="300"/>
      <c r="BL64" s="300"/>
      <c r="BM64" s="300"/>
      <c r="BN64" s="300"/>
      <c r="BO64" s="300"/>
      <c r="BP64" s="301"/>
      <c r="BQ64" s="339"/>
      <c r="BR64" s="340"/>
      <c r="BS64" s="341"/>
      <c r="BT64" s="347"/>
      <c r="BU64" s="348"/>
      <c r="BV64" s="348"/>
      <c r="BW64" s="348"/>
      <c r="BX64" s="348"/>
      <c r="BY64" s="348"/>
      <c r="BZ64" s="348"/>
      <c r="CA64" s="348"/>
      <c r="CB64" s="348"/>
      <c r="CC64" s="348"/>
      <c r="CD64" s="348"/>
      <c r="CE64" s="348"/>
      <c r="CF64" s="348"/>
      <c r="CG64" s="334"/>
    </row>
    <row r="65" spans="1:85" ht="3" customHeight="1" x14ac:dyDescent="0.15">
      <c r="A65" s="2"/>
      <c r="B65" s="614"/>
      <c r="C65" s="615"/>
      <c r="D65" s="615"/>
      <c r="E65" s="615"/>
      <c r="F65" s="615"/>
      <c r="G65" s="615"/>
      <c r="H65" s="615"/>
      <c r="I65" s="615"/>
      <c r="J65" s="616"/>
      <c r="K65" s="590" t="s">
        <v>160</v>
      </c>
      <c r="L65" s="591"/>
      <c r="M65" s="591"/>
      <c r="N65" s="591"/>
      <c r="O65" s="591"/>
      <c r="P65" s="591"/>
      <c r="Q65" s="591"/>
      <c r="R65" s="591"/>
      <c r="S65" s="591"/>
      <c r="T65" s="591"/>
      <c r="U65" s="591"/>
      <c r="V65" s="591"/>
      <c r="W65" s="591"/>
      <c r="X65" s="591"/>
      <c r="Y65" s="591"/>
      <c r="Z65" s="591"/>
      <c r="AA65" s="591"/>
      <c r="AB65" s="591"/>
      <c r="AC65" s="591"/>
      <c r="AD65" s="592"/>
      <c r="AE65" s="590" t="s">
        <v>159</v>
      </c>
      <c r="AF65" s="591"/>
      <c r="AG65" s="591"/>
      <c r="AH65" s="591"/>
      <c r="AI65" s="591"/>
      <c r="AJ65" s="591"/>
      <c r="AK65" s="591"/>
      <c r="AL65" s="591"/>
      <c r="AM65" s="591"/>
      <c r="AN65" s="591"/>
      <c r="AO65" s="591"/>
      <c r="AP65" s="591"/>
      <c r="AQ65" s="591"/>
      <c r="AR65" s="591"/>
      <c r="AS65" s="591"/>
      <c r="AT65" s="591"/>
      <c r="AU65" s="591"/>
      <c r="AV65" s="591"/>
      <c r="AW65" s="591"/>
      <c r="AX65" s="687"/>
      <c r="BA65" s="308"/>
      <c r="BB65" s="309"/>
      <c r="BC65" s="310"/>
      <c r="BD65" s="299"/>
      <c r="BE65" s="300"/>
      <c r="BF65" s="300"/>
      <c r="BG65" s="300"/>
      <c r="BH65" s="300"/>
      <c r="BI65" s="300"/>
      <c r="BJ65" s="300"/>
      <c r="BK65" s="300"/>
      <c r="BL65" s="300"/>
      <c r="BM65" s="300"/>
      <c r="BN65" s="300"/>
      <c r="BO65" s="300"/>
      <c r="BP65" s="301"/>
      <c r="BQ65" s="339"/>
      <c r="BR65" s="340"/>
      <c r="BS65" s="341"/>
      <c r="BT65" s="347"/>
      <c r="BU65" s="348"/>
      <c r="BV65" s="348"/>
      <c r="BW65" s="348"/>
      <c r="BX65" s="348"/>
      <c r="BY65" s="348"/>
      <c r="BZ65" s="348"/>
      <c r="CA65" s="348"/>
      <c r="CB65" s="348"/>
      <c r="CC65" s="348"/>
      <c r="CD65" s="348"/>
      <c r="CE65" s="348"/>
      <c r="CF65" s="348"/>
      <c r="CG65" s="334"/>
    </row>
    <row r="66" spans="1:85" ht="3" customHeight="1" x14ac:dyDescent="0.15">
      <c r="A66" s="2"/>
      <c r="B66" s="614"/>
      <c r="C66" s="615"/>
      <c r="D66" s="615"/>
      <c r="E66" s="615"/>
      <c r="F66" s="615"/>
      <c r="G66" s="615"/>
      <c r="H66" s="615"/>
      <c r="I66" s="615"/>
      <c r="J66" s="616"/>
      <c r="K66" s="593"/>
      <c r="L66" s="594"/>
      <c r="M66" s="594"/>
      <c r="N66" s="594"/>
      <c r="O66" s="594"/>
      <c r="P66" s="594"/>
      <c r="Q66" s="594"/>
      <c r="R66" s="594"/>
      <c r="S66" s="594"/>
      <c r="T66" s="594"/>
      <c r="U66" s="594"/>
      <c r="V66" s="594"/>
      <c r="W66" s="594"/>
      <c r="X66" s="594"/>
      <c r="Y66" s="594"/>
      <c r="Z66" s="594"/>
      <c r="AA66" s="594"/>
      <c r="AB66" s="594"/>
      <c r="AC66" s="594"/>
      <c r="AD66" s="595"/>
      <c r="AE66" s="593"/>
      <c r="AF66" s="594"/>
      <c r="AG66" s="594"/>
      <c r="AH66" s="594"/>
      <c r="AI66" s="594"/>
      <c r="AJ66" s="594"/>
      <c r="AK66" s="594"/>
      <c r="AL66" s="594"/>
      <c r="AM66" s="594"/>
      <c r="AN66" s="594"/>
      <c r="AO66" s="594"/>
      <c r="AP66" s="594"/>
      <c r="AQ66" s="594"/>
      <c r="AR66" s="594"/>
      <c r="AS66" s="594"/>
      <c r="AT66" s="594"/>
      <c r="AU66" s="594"/>
      <c r="AV66" s="594"/>
      <c r="AW66" s="594"/>
      <c r="AX66" s="688"/>
      <c r="BA66" s="308"/>
      <c r="BB66" s="309"/>
      <c r="BC66" s="310"/>
      <c r="BD66" s="302"/>
      <c r="BE66" s="303"/>
      <c r="BF66" s="303"/>
      <c r="BG66" s="303"/>
      <c r="BH66" s="303"/>
      <c r="BI66" s="303"/>
      <c r="BJ66" s="303"/>
      <c r="BK66" s="303"/>
      <c r="BL66" s="303"/>
      <c r="BM66" s="303"/>
      <c r="BN66" s="303"/>
      <c r="BO66" s="303"/>
      <c r="BP66" s="304"/>
      <c r="BQ66" s="342"/>
      <c r="BR66" s="343"/>
      <c r="BS66" s="344"/>
      <c r="BT66" s="349"/>
      <c r="BU66" s="350"/>
      <c r="BV66" s="350"/>
      <c r="BW66" s="350"/>
      <c r="BX66" s="350"/>
      <c r="BY66" s="350"/>
      <c r="BZ66" s="350"/>
      <c r="CA66" s="350"/>
      <c r="CB66" s="350"/>
      <c r="CC66" s="350"/>
      <c r="CD66" s="350"/>
      <c r="CE66" s="350"/>
      <c r="CF66" s="350"/>
      <c r="CG66" s="335"/>
    </row>
    <row r="67" spans="1:85" ht="3" customHeight="1" x14ac:dyDescent="0.15">
      <c r="A67" s="2"/>
      <c r="B67" s="614"/>
      <c r="C67" s="615"/>
      <c r="D67" s="615"/>
      <c r="E67" s="615"/>
      <c r="F67" s="615"/>
      <c r="G67" s="615"/>
      <c r="H67" s="615"/>
      <c r="I67" s="615"/>
      <c r="J67" s="616"/>
      <c r="K67" s="593"/>
      <c r="L67" s="594"/>
      <c r="M67" s="594"/>
      <c r="N67" s="594"/>
      <c r="O67" s="594"/>
      <c r="P67" s="594"/>
      <c r="Q67" s="594"/>
      <c r="R67" s="594"/>
      <c r="S67" s="594"/>
      <c r="T67" s="594"/>
      <c r="U67" s="594"/>
      <c r="V67" s="594"/>
      <c r="W67" s="594"/>
      <c r="X67" s="594"/>
      <c r="Y67" s="594"/>
      <c r="Z67" s="594"/>
      <c r="AA67" s="594"/>
      <c r="AB67" s="594"/>
      <c r="AC67" s="594"/>
      <c r="AD67" s="595"/>
      <c r="AE67" s="593"/>
      <c r="AF67" s="594"/>
      <c r="AG67" s="594"/>
      <c r="AH67" s="594"/>
      <c r="AI67" s="594"/>
      <c r="AJ67" s="594"/>
      <c r="AK67" s="594"/>
      <c r="AL67" s="594"/>
      <c r="AM67" s="594"/>
      <c r="AN67" s="594"/>
      <c r="AO67" s="594"/>
      <c r="AP67" s="594"/>
      <c r="AQ67" s="594"/>
      <c r="AR67" s="594"/>
      <c r="AS67" s="594"/>
      <c r="AT67" s="594"/>
      <c r="AU67" s="594"/>
      <c r="AV67" s="594"/>
      <c r="AW67" s="594"/>
      <c r="AX67" s="688"/>
      <c r="BA67" s="308"/>
      <c r="BB67" s="309"/>
      <c r="BC67" s="310"/>
      <c r="BD67" s="296" t="s">
        <v>606</v>
      </c>
      <c r="BE67" s="297"/>
      <c r="BF67" s="297"/>
      <c r="BG67" s="297"/>
      <c r="BH67" s="297"/>
      <c r="BI67" s="297"/>
      <c r="BJ67" s="297"/>
      <c r="BK67" s="297"/>
      <c r="BL67" s="297"/>
      <c r="BM67" s="297"/>
      <c r="BN67" s="297"/>
      <c r="BO67" s="297"/>
      <c r="BP67" s="298"/>
      <c r="BQ67" s="336" t="s">
        <v>607</v>
      </c>
      <c r="BR67" s="337"/>
      <c r="BS67" s="338"/>
      <c r="BT67" s="345" t="str">
        <f>IF(データ!$B$46&lt;&gt;"",IF(OR(データ!$I$46&lt;&gt;"",データ!$B$46&lt;&gt;"0"),データ!$B$46,""),"")</f>
        <v/>
      </c>
      <c r="BU67" s="346"/>
      <c r="BV67" s="346"/>
      <c r="BW67" s="346"/>
      <c r="BX67" s="346"/>
      <c r="BY67" s="346"/>
      <c r="BZ67" s="346"/>
      <c r="CA67" s="346"/>
      <c r="CB67" s="346"/>
      <c r="CC67" s="346"/>
      <c r="CD67" s="346"/>
      <c r="CE67" s="346"/>
      <c r="CF67" s="346"/>
      <c r="CG67" s="333"/>
    </row>
    <row r="68" spans="1:85" ht="3" customHeight="1" x14ac:dyDescent="0.15">
      <c r="A68" s="2"/>
      <c r="B68" s="614"/>
      <c r="C68" s="615"/>
      <c r="D68" s="615"/>
      <c r="E68" s="615"/>
      <c r="F68" s="615"/>
      <c r="G68" s="615"/>
      <c r="H68" s="615"/>
      <c r="I68" s="615"/>
      <c r="J68" s="616"/>
      <c r="K68" s="596"/>
      <c r="L68" s="597"/>
      <c r="M68" s="597"/>
      <c r="N68" s="597"/>
      <c r="O68" s="597"/>
      <c r="P68" s="597"/>
      <c r="Q68" s="597"/>
      <c r="R68" s="597"/>
      <c r="S68" s="597"/>
      <c r="T68" s="597"/>
      <c r="U68" s="597"/>
      <c r="V68" s="597"/>
      <c r="W68" s="597"/>
      <c r="X68" s="597"/>
      <c r="Y68" s="597"/>
      <c r="Z68" s="597"/>
      <c r="AA68" s="597"/>
      <c r="AB68" s="597"/>
      <c r="AC68" s="597"/>
      <c r="AD68" s="598"/>
      <c r="AE68" s="596"/>
      <c r="AF68" s="597"/>
      <c r="AG68" s="597"/>
      <c r="AH68" s="597"/>
      <c r="AI68" s="597"/>
      <c r="AJ68" s="597"/>
      <c r="AK68" s="597"/>
      <c r="AL68" s="597"/>
      <c r="AM68" s="597"/>
      <c r="AN68" s="597"/>
      <c r="AO68" s="597"/>
      <c r="AP68" s="597"/>
      <c r="AQ68" s="597"/>
      <c r="AR68" s="597"/>
      <c r="AS68" s="597"/>
      <c r="AT68" s="597"/>
      <c r="AU68" s="597"/>
      <c r="AV68" s="597"/>
      <c r="AW68" s="597"/>
      <c r="AX68" s="689"/>
      <c r="BA68" s="308"/>
      <c r="BB68" s="309"/>
      <c r="BC68" s="310"/>
      <c r="BD68" s="299"/>
      <c r="BE68" s="300"/>
      <c r="BF68" s="300"/>
      <c r="BG68" s="300"/>
      <c r="BH68" s="300"/>
      <c r="BI68" s="300"/>
      <c r="BJ68" s="300"/>
      <c r="BK68" s="300"/>
      <c r="BL68" s="300"/>
      <c r="BM68" s="300"/>
      <c r="BN68" s="300"/>
      <c r="BO68" s="300"/>
      <c r="BP68" s="301"/>
      <c r="BQ68" s="339"/>
      <c r="BR68" s="340"/>
      <c r="BS68" s="341"/>
      <c r="BT68" s="347"/>
      <c r="BU68" s="348"/>
      <c r="BV68" s="348"/>
      <c r="BW68" s="348"/>
      <c r="BX68" s="348"/>
      <c r="BY68" s="348"/>
      <c r="BZ68" s="348"/>
      <c r="CA68" s="348"/>
      <c r="CB68" s="348"/>
      <c r="CC68" s="348"/>
      <c r="CD68" s="348"/>
      <c r="CE68" s="348"/>
      <c r="CF68" s="348"/>
      <c r="CG68" s="334"/>
    </row>
    <row r="69" spans="1:85" ht="3" customHeight="1" x14ac:dyDescent="0.15">
      <c r="A69" s="2"/>
      <c r="B69" s="614"/>
      <c r="C69" s="615"/>
      <c r="D69" s="615"/>
      <c r="E69" s="615"/>
      <c r="F69" s="615"/>
      <c r="G69" s="615"/>
      <c r="H69" s="615"/>
      <c r="I69" s="615"/>
      <c r="J69" s="616"/>
      <c r="K69" s="390" t="str">
        <f>IF(データ!$F$70&lt;&gt;"",IF(データ!$C$70&lt;&gt;"0",IF(COUNTIF(データ!$D$70:$H$70,"0")=5,"源泉徴収票のとおり",IF(データ!$F$70&lt;&gt;"0",データ!$F$70,"")),""),"")</f>
        <v/>
      </c>
      <c r="L69" s="391"/>
      <c r="M69" s="391"/>
      <c r="N69" s="391"/>
      <c r="O69" s="391"/>
      <c r="P69" s="391"/>
      <c r="Q69" s="391"/>
      <c r="R69" s="391"/>
      <c r="S69" s="391"/>
      <c r="T69" s="391"/>
      <c r="U69" s="391"/>
      <c r="V69" s="391"/>
      <c r="W69" s="391"/>
      <c r="X69" s="391"/>
      <c r="Y69" s="391"/>
      <c r="Z69" s="391"/>
      <c r="AA69" s="391"/>
      <c r="AB69" s="391"/>
      <c r="AC69" s="391"/>
      <c r="AD69" s="582" t="s">
        <v>163</v>
      </c>
      <c r="AE69" s="390" t="str">
        <f>IF(データ!$G$70&lt;&gt;"",IF(データ!$C$70&lt;&gt;"0",IF(COUNTIF(データ!$D$70:$H$70,"0")=5,"源泉徴収票のとおり",IF(データ!$G$70&lt;&gt;"0",データ!$G$70,"")),""),"")</f>
        <v/>
      </c>
      <c r="AF69" s="391"/>
      <c r="AG69" s="391"/>
      <c r="AH69" s="391"/>
      <c r="AI69" s="391"/>
      <c r="AJ69" s="391"/>
      <c r="AK69" s="391"/>
      <c r="AL69" s="391"/>
      <c r="AM69" s="391"/>
      <c r="AN69" s="391"/>
      <c r="AO69" s="391"/>
      <c r="AP69" s="391"/>
      <c r="AQ69" s="391"/>
      <c r="AR69" s="391"/>
      <c r="AS69" s="391"/>
      <c r="AT69" s="391"/>
      <c r="AU69" s="391"/>
      <c r="AV69" s="391"/>
      <c r="AW69" s="391"/>
      <c r="AX69" s="396" t="s">
        <v>163</v>
      </c>
      <c r="BA69" s="308"/>
      <c r="BB69" s="309"/>
      <c r="BC69" s="310"/>
      <c r="BD69" s="299"/>
      <c r="BE69" s="300"/>
      <c r="BF69" s="300"/>
      <c r="BG69" s="300"/>
      <c r="BH69" s="300"/>
      <c r="BI69" s="300"/>
      <c r="BJ69" s="300"/>
      <c r="BK69" s="300"/>
      <c r="BL69" s="300"/>
      <c r="BM69" s="300"/>
      <c r="BN69" s="300"/>
      <c r="BO69" s="300"/>
      <c r="BP69" s="301"/>
      <c r="BQ69" s="339"/>
      <c r="BR69" s="340"/>
      <c r="BS69" s="341"/>
      <c r="BT69" s="347"/>
      <c r="BU69" s="348"/>
      <c r="BV69" s="348"/>
      <c r="BW69" s="348"/>
      <c r="BX69" s="348"/>
      <c r="BY69" s="348"/>
      <c r="BZ69" s="348"/>
      <c r="CA69" s="348"/>
      <c r="CB69" s="348"/>
      <c r="CC69" s="348"/>
      <c r="CD69" s="348"/>
      <c r="CE69" s="348"/>
      <c r="CF69" s="348"/>
      <c r="CG69" s="334"/>
    </row>
    <row r="70" spans="1:85" ht="3" customHeight="1" x14ac:dyDescent="0.15">
      <c r="A70" s="2"/>
      <c r="B70" s="614" t="s">
        <v>446</v>
      </c>
      <c r="C70" s="615"/>
      <c r="D70" s="615"/>
      <c r="E70" s="615"/>
      <c r="F70" s="615"/>
      <c r="G70" s="615"/>
      <c r="H70" s="615"/>
      <c r="I70" s="615"/>
      <c r="J70" s="616"/>
      <c r="K70" s="392"/>
      <c r="L70" s="393"/>
      <c r="M70" s="393"/>
      <c r="N70" s="393"/>
      <c r="O70" s="393"/>
      <c r="P70" s="393"/>
      <c r="Q70" s="393"/>
      <c r="R70" s="393"/>
      <c r="S70" s="393"/>
      <c r="T70" s="393"/>
      <c r="U70" s="393"/>
      <c r="V70" s="393"/>
      <c r="W70" s="393"/>
      <c r="X70" s="393"/>
      <c r="Y70" s="393"/>
      <c r="Z70" s="393"/>
      <c r="AA70" s="393"/>
      <c r="AB70" s="393"/>
      <c r="AC70" s="393"/>
      <c r="AD70" s="583"/>
      <c r="AE70" s="392"/>
      <c r="AF70" s="393"/>
      <c r="AG70" s="393"/>
      <c r="AH70" s="393"/>
      <c r="AI70" s="393"/>
      <c r="AJ70" s="393"/>
      <c r="AK70" s="393"/>
      <c r="AL70" s="393"/>
      <c r="AM70" s="393"/>
      <c r="AN70" s="393"/>
      <c r="AO70" s="393"/>
      <c r="AP70" s="393"/>
      <c r="AQ70" s="393"/>
      <c r="AR70" s="393"/>
      <c r="AS70" s="393"/>
      <c r="AT70" s="393"/>
      <c r="AU70" s="393"/>
      <c r="AV70" s="393"/>
      <c r="AW70" s="393"/>
      <c r="AX70" s="397"/>
      <c r="BA70" s="308"/>
      <c r="BB70" s="309"/>
      <c r="BC70" s="310"/>
      <c r="BD70" s="299"/>
      <c r="BE70" s="300"/>
      <c r="BF70" s="300"/>
      <c r="BG70" s="300"/>
      <c r="BH70" s="300"/>
      <c r="BI70" s="300"/>
      <c r="BJ70" s="300"/>
      <c r="BK70" s="300"/>
      <c r="BL70" s="300"/>
      <c r="BM70" s="300"/>
      <c r="BN70" s="300"/>
      <c r="BO70" s="300"/>
      <c r="BP70" s="301"/>
      <c r="BQ70" s="339"/>
      <c r="BR70" s="340"/>
      <c r="BS70" s="341"/>
      <c r="BT70" s="347"/>
      <c r="BU70" s="348"/>
      <c r="BV70" s="348"/>
      <c r="BW70" s="348"/>
      <c r="BX70" s="348"/>
      <c r="BY70" s="348"/>
      <c r="BZ70" s="348"/>
      <c r="CA70" s="348"/>
      <c r="CB70" s="348"/>
      <c r="CC70" s="348"/>
      <c r="CD70" s="348"/>
      <c r="CE70" s="348"/>
      <c r="CF70" s="348"/>
      <c r="CG70" s="334"/>
    </row>
    <row r="71" spans="1:85" ht="3" customHeight="1" x14ac:dyDescent="0.15">
      <c r="A71" s="2"/>
      <c r="B71" s="614"/>
      <c r="C71" s="615"/>
      <c r="D71" s="615"/>
      <c r="E71" s="615"/>
      <c r="F71" s="615"/>
      <c r="G71" s="615"/>
      <c r="H71" s="615"/>
      <c r="I71" s="615"/>
      <c r="J71" s="616"/>
      <c r="K71" s="392"/>
      <c r="L71" s="393"/>
      <c r="M71" s="393"/>
      <c r="N71" s="393"/>
      <c r="O71" s="393"/>
      <c r="P71" s="393"/>
      <c r="Q71" s="393"/>
      <c r="R71" s="393"/>
      <c r="S71" s="393"/>
      <c r="T71" s="393"/>
      <c r="U71" s="393"/>
      <c r="V71" s="393"/>
      <c r="W71" s="393"/>
      <c r="X71" s="393"/>
      <c r="Y71" s="393"/>
      <c r="Z71" s="393"/>
      <c r="AA71" s="393"/>
      <c r="AB71" s="393"/>
      <c r="AC71" s="393"/>
      <c r="AD71" s="583"/>
      <c r="AE71" s="392"/>
      <c r="AF71" s="393"/>
      <c r="AG71" s="393"/>
      <c r="AH71" s="393"/>
      <c r="AI71" s="393"/>
      <c r="AJ71" s="393"/>
      <c r="AK71" s="393"/>
      <c r="AL71" s="393"/>
      <c r="AM71" s="393"/>
      <c r="AN71" s="393"/>
      <c r="AO71" s="393"/>
      <c r="AP71" s="393"/>
      <c r="AQ71" s="393"/>
      <c r="AR71" s="393"/>
      <c r="AS71" s="393"/>
      <c r="AT71" s="393"/>
      <c r="AU71" s="393"/>
      <c r="AV71" s="393"/>
      <c r="AW71" s="393"/>
      <c r="AX71" s="397"/>
      <c r="BA71" s="308"/>
      <c r="BB71" s="309"/>
      <c r="BC71" s="310"/>
      <c r="BD71" s="299"/>
      <c r="BE71" s="300"/>
      <c r="BF71" s="300"/>
      <c r="BG71" s="300"/>
      <c r="BH71" s="300"/>
      <c r="BI71" s="300"/>
      <c r="BJ71" s="300"/>
      <c r="BK71" s="300"/>
      <c r="BL71" s="300"/>
      <c r="BM71" s="300"/>
      <c r="BN71" s="300"/>
      <c r="BO71" s="300"/>
      <c r="BP71" s="301"/>
      <c r="BQ71" s="339"/>
      <c r="BR71" s="340"/>
      <c r="BS71" s="341"/>
      <c r="BT71" s="347"/>
      <c r="BU71" s="348"/>
      <c r="BV71" s="348"/>
      <c r="BW71" s="348"/>
      <c r="BX71" s="348"/>
      <c r="BY71" s="348"/>
      <c r="BZ71" s="348"/>
      <c r="CA71" s="348"/>
      <c r="CB71" s="348"/>
      <c r="CC71" s="348"/>
      <c r="CD71" s="348"/>
      <c r="CE71" s="348"/>
      <c r="CF71" s="348"/>
      <c r="CG71" s="334"/>
    </row>
    <row r="72" spans="1:85" ht="3" customHeight="1" x14ac:dyDescent="0.15">
      <c r="A72" s="2"/>
      <c r="B72" s="614"/>
      <c r="C72" s="615"/>
      <c r="D72" s="615"/>
      <c r="E72" s="615"/>
      <c r="F72" s="615"/>
      <c r="G72" s="615"/>
      <c r="H72" s="615"/>
      <c r="I72" s="615"/>
      <c r="J72" s="616"/>
      <c r="K72" s="394"/>
      <c r="L72" s="395"/>
      <c r="M72" s="395"/>
      <c r="N72" s="395"/>
      <c r="O72" s="395"/>
      <c r="P72" s="395"/>
      <c r="Q72" s="395"/>
      <c r="R72" s="395"/>
      <c r="S72" s="395"/>
      <c r="T72" s="395"/>
      <c r="U72" s="395"/>
      <c r="V72" s="395"/>
      <c r="W72" s="395"/>
      <c r="X72" s="395"/>
      <c r="Y72" s="395"/>
      <c r="Z72" s="395"/>
      <c r="AA72" s="395"/>
      <c r="AB72" s="395"/>
      <c r="AC72" s="395"/>
      <c r="AD72" s="584"/>
      <c r="AE72" s="394"/>
      <c r="AF72" s="395"/>
      <c r="AG72" s="395"/>
      <c r="AH72" s="395"/>
      <c r="AI72" s="395"/>
      <c r="AJ72" s="395"/>
      <c r="AK72" s="395"/>
      <c r="AL72" s="395"/>
      <c r="AM72" s="395"/>
      <c r="AN72" s="395"/>
      <c r="AO72" s="395"/>
      <c r="AP72" s="395"/>
      <c r="AQ72" s="395"/>
      <c r="AR72" s="395"/>
      <c r="AS72" s="395"/>
      <c r="AT72" s="395"/>
      <c r="AU72" s="395"/>
      <c r="AV72" s="395"/>
      <c r="AW72" s="395"/>
      <c r="AX72" s="398"/>
      <c r="BA72" s="308"/>
      <c r="BB72" s="309"/>
      <c r="BC72" s="310"/>
      <c r="BD72" s="302"/>
      <c r="BE72" s="303"/>
      <c r="BF72" s="303"/>
      <c r="BG72" s="303"/>
      <c r="BH72" s="303"/>
      <c r="BI72" s="303"/>
      <c r="BJ72" s="303"/>
      <c r="BK72" s="303"/>
      <c r="BL72" s="303"/>
      <c r="BM72" s="303"/>
      <c r="BN72" s="303"/>
      <c r="BO72" s="303"/>
      <c r="BP72" s="304"/>
      <c r="BQ72" s="342"/>
      <c r="BR72" s="343"/>
      <c r="BS72" s="344"/>
      <c r="BT72" s="349"/>
      <c r="BU72" s="350"/>
      <c r="BV72" s="350"/>
      <c r="BW72" s="350"/>
      <c r="BX72" s="350"/>
      <c r="BY72" s="350"/>
      <c r="BZ72" s="350"/>
      <c r="CA72" s="350"/>
      <c r="CB72" s="350"/>
      <c r="CC72" s="350"/>
      <c r="CD72" s="350"/>
      <c r="CE72" s="350"/>
      <c r="CF72" s="350"/>
      <c r="CG72" s="335"/>
    </row>
    <row r="73" spans="1:85" ht="3" customHeight="1" x14ac:dyDescent="0.15">
      <c r="A73" s="2"/>
      <c r="B73" s="614"/>
      <c r="C73" s="615"/>
      <c r="D73" s="615"/>
      <c r="E73" s="615"/>
      <c r="F73" s="615"/>
      <c r="G73" s="615"/>
      <c r="H73" s="615"/>
      <c r="I73" s="615"/>
      <c r="J73" s="616"/>
      <c r="K73" s="590" t="s">
        <v>158</v>
      </c>
      <c r="L73" s="591"/>
      <c r="M73" s="591"/>
      <c r="N73" s="591"/>
      <c r="O73" s="591"/>
      <c r="P73" s="591"/>
      <c r="Q73" s="591"/>
      <c r="R73" s="591"/>
      <c r="S73" s="591"/>
      <c r="T73" s="591"/>
      <c r="U73" s="591"/>
      <c r="V73" s="591"/>
      <c r="W73" s="591"/>
      <c r="X73" s="591"/>
      <c r="Y73" s="591"/>
      <c r="Z73" s="591"/>
      <c r="AA73" s="591"/>
      <c r="AB73" s="591"/>
      <c r="AC73" s="591"/>
      <c r="AD73" s="592"/>
      <c r="AE73" s="381"/>
      <c r="AF73" s="382"/>
      <c r="AG73" s="382"/>
      <c r="AH73" s="382"/>
      <c r="AI73" s="382"/>
      <c r="AJ73" s="382"/>
      <c r="AK73" s="382"/>
      <c r="AL73" s="382"/>
      <c r="AM73" s="382"/>
      <c r="AN73" s="382"/>
      <c r="AO73" s="382"/>
      <c r="AP73" s="382"/>
      <c r="AQ73" s="382"/>
      <c r="AR73" s="382"/>
      <c r="AS73" s="382"/>
      <c r="AT73" s="382"/>
      <c r="AU73" s="382"/>
      <c r="AV73" s="382"/>
      <c r="AW73" s="382"/>
      <c r="AX73" s="383"/>
      <c r="BA73" s="308"/>
      <c r="BB73" s="309"/>
      <c r="BC73" s="310"/>
      <c r="BD73" s="296" t="s">
        <v>13</v>
      </c>
      <c r="BE73" s="297"/>
      <c r="BF73" s="298"/>
      <c r="BG73" s="296" t="s">
        <v>14</v>
      </c>
      <c r="BH73" s="297"/>
      <c r="BI73" s="297"/>
      <c r="BJ73" s="297"/>
      <c r="BK73" s="297"/>
      <c r="BL73" s="297"/>
      <c r="BM73" s="297"/>
      <c r="BN73" s="297"/>
      <c r="BO73" s="297"/>
      <c r="BP73" s="298"/>
      <c r="BQ73" s="336" t="s">
        <v>15</v>
      </c>
      <c r="BR73" s="337"/>
      <c r="BS73" s="338"/>
      <c r="BT73" s="345" t="str">
        <f>IF(データ!$B$48&lt;&gt;"",IF(OR(データ!$F$48&lt;&gt;"",データ!$B$48&lt;&gt;"0"),データ!$B$48,""),"")</f>
        <v/>
      </c>
      <c r="BU73" s="346"/>
      <c r="BV73" s="346"/>
      <c r="BW73" s="346"/>
      <c r="BX73" s="346"/>
      <c r="BY73" s="346"/>
      <c r="BZ73" s="346"/>
      <c r="CA73" s="346"/>
      <c r="CB73" s="346"/>
      <c r="CC73" s="346"/>
      <c r="CD73" s="346"/>
      <c r="CE73" s="346"/>
      <c r="CF73" s="346"/>
      <c r="CG73" s="333"/>
    </row>
    <row r="74" spans="1:85" ht="3" customHeight="1" x14ac:dyDescent="0.15">
      <c r="A74" s="2"/>
      <c r="B74" s="614"/>
      <c r="C74" s="615"/>
      <c r="D74" s="615"/>
      <c r="E74" s="615"/>
      <c r="F74" s="615"/>
      <c r="G74" s="615"/>
      <c r="H74" s="615"/>
      <c r="I74" s="615"/>
      <c r="J74" s="616"/>
      <c r="K74" s="593"/>
      <c r="L74" s="594"/>
      <c r="M74" s="594"/>
      <c r="N74" s="594"/>
      <c r="O74" s="594"/>
      <c r="P74" s="594"/>
      <c r="Q74" s="594"/>
      <c r="R74" s="594"/>
      <c r="S74" s="594"/>
      <c r="T74" s="594"/>
      <c r="U74" s="594"/>
      <c r="V74" s="594"/>
      <c r="W74" s="594"/>
      <c r="X74" s="594"/>
      <c r="Y74" s="594"/>
      <c r="Z74" s="594"/>
      <c r="AA74" s="594"/>
      <c r="AB74" s="594"/>
      <c r="AC74" s="594"/>
      <c r="AD74" s="595"/>
      <c r="AE74" s="384"/>
      <c r="AF74" s="385"/>
      <c r="AG74" s="385"/>
      <c r="AH74" s="385"/>
      <c r="AI74" s="385"/>
      <c r="AJ74" s="385"/>
      <c r="AK74" s="385"/>
      <c r="AL74" s="385"/>
      <c r="AM74" s="385"/>
      <c r="AN74" s="385"/>
      <c r="AO74" s="385"/>
      <c r="AP74" s="385"/>
      <c r="AQ74" s="385"/>
      <c r="AR74" s="385"/>
      <c r="AS74" s="385"/>
      <c r="AT74" s="385"/>
      <c r="AU74" s="385"/>
      <c r="AV74" s="385"/>
      <c r="AW74" s="385"/>
      <c r="AX74" s="386"/>
      <c r="BA74" s="308"/>
      <c r="BB74" s="309"/>
      <c r="BC74" s="310"/>
      <c r="BD74" s="299"/>
      <c r="BE74" s="300"/>
      <c r="BF74" s="301"/>
      <c r="BG74" s="299"/>
      <c r="BH74" s="300"/>
      <c r="BI74" s="300"/>
      <c r="BJ74" s="300"/>
      <c r="BK74" s="300"/>
      <c r="BL74" s="300"/>
      <c r="BM74" s="300"/>
      <c r="BN74" s="300"/>
      <c r="BO74" s="300"/>
      <c r="BP74" s="301"/>
      <c r="BQ74" s="339"/>
      <c r="BR74" s="340"/>
      <c r="BS74" s="341"/>
      <c r="BT74" s="347"/>
      <c r="BU74" s="348"/>
      <c r="BV74" s="348"/>
      <c r="BW74" s="348"/>
      <c r="BX74" s="348"/>
      <c r="BY74" s="348"/>
      <c r="BZ74" s="348"/>
      <c r="CA74" s="348"/>
      <c r="CB74" s="348"/>
      <c r="CC74" s="348"/>
      <c r="CD74" s="348"/>
      <c r="CE74" s="348"/>
      <c r="CF74" s="348"/>
      <c r="CG74" s="334"/>
    </row>
    <row r="75" spans="1:85" ht="3" customHeight="1" x14ac:dyDescent="0.15">
      <c r="A75" s="2"/>
      <c r="B75" s="614"/>
      <c r="C75" s="615"/>
      <c r="D75" s="615"/>
      <c r="E75" s="615"/>
      <c r="F75" s="615"/>
      <c r="G75" s="615"/>
      <c r="H75" s="615"/>
      <c r="I75" s="615"/>
      <c r="J75" s="616"/>
      <c r="K75" s="593"/>
      <c r="L75" s="594"/>
      <c r="M75" s="594"/>
      <c r="N75" s="594"/>
      <c r="O75" s="594"/>
      <c r="P75" s="594"/>
      <c r="Q75" s="594"/>
      <c r="R75" s="594"/>
      <c r="S75" s="594"/>
      <c r="T75" s="594"/>
      <c r="U75" s="594"/>
      <c r="V75" s="594"/>
      <c r="W75" s="594"/>
      <c r="X75" s="594"/>
      <c r="Y75" s="594"/>
      <c r="Z75" s="594"/>
      <c r="AA75" s="594"/>
      <c r="AB75" s="594"/>
      <c r="AC75" s="594"/>
      <c r="AD75" s="595"/>
      <c r="AE75" s="384"/>
      <c r="AF75" s="385"/>
      <c r="AG75" s="385"/>
      <c r="AH75" s="385"/>
      <c r="AI75" s="385"/>
      <c r="AJ75" s="385"/>
      <c r="AK75" s="385"/>
      <c r="AL75" s="385"/>
      <c r="AM75" s="385"/>
      <c r="AN75" s="385"/>
      <c r="AO75" s="385"/>
      <c r="AP75" s="385"/>
      <c r="AQ75" s="385"/>
      <c r="AR75" s="385"/>
      <c r="AS75" s="385"/>
      <c r="AT75" s="385"/>
      <c r="AU75" s="385"/>
      <c r="AV75" s="385"/>
      <c r="AW75" s="385"/>
      <c r="AX75" s="386"/>
      <c r="BA75" s="308"/>
      <c r="BB75" s="309"/>
      <c r="BC75" s="310"/>
      <c r="BD75" s="299"/>
      <c r="BE75" s="300"/>
      <c r="BF75" s="301"/>
      <c r="BG75" s="299"/>
      <c r="BH75" s="300"/>
      <c r="BI75" s="300"/>
      <c r="BJ75" s="300"/>
      <c r="BK75" s="300"/>
      <c r="BL75" s="300"/>
      <c r="BM75" s="300"/>
      <c r="BN75" s="300"/>
      <c r="BO75" s="300"/>
      <c r="BP75" s="301"/>
      <c r="BQ75" s="339"/>
      <c r="BR75" s="340"/>
      <c r="BS75" s="341"/>
      <c r="BT75" s="347"/>
      <c r="BU75" s="348"/>
      <c r="BV75" s="348"/>
      <c r="BW75" s="348"/>
      <c r="BX75" s="348"/>
      <c r="BY75" s="348"/>
      <c r="BZ75" s="348"/>
      <c r="CA75" s="348"/>
      <c r="CB75" s="348"/>
      <c r="CC75" s="348"/>
      <c r="CD75" s="348"/>
      <c r="CE75" s="348"/>
      <c r="CF75" s="348"/>
      <c r="CG75" s="334"/>
    </row>
    <row r="76" spans="1:85" ht="3" customHeight="1" x14ac:dyDescent="0.15">
      <c r="A76" s="2"/>
      <c r="B76" s="614"/>
      <c r="C76" s="615"/>
      <c r="D76" s="615"/>
      <c r="E76" s="615"/>
      <c r="F76" s="615"/>
      <c r="G76" s="615"/>
      <c r="H76" s="615"/>
      <c r="I76" s="615"/>
      <c r="J76" s="616"/>
      <c r="K76" s="596"/>
      <c r="L76" s="597"/>
      <c r="M76" s="597"/>
      <c r="N76" s="597"/>
      <c r="O76" s="597"/>
      <c r="P76" s="597"/>
      <c r="Q76" s="597"/>
      <c r="R76" s="597"/>
      <c r="S76" s="597"/>
      <c r="T76" s="597"/>
      <c r="U76" s="597"/>
      <c r="V76" s="597"/>
      <c r="W76" s="597"/>
      <c r="X76" s="597"/>
      <c r="Y76" s="597"/>
      <c r="Z76" s="597"/>
      <c r="AA76" s="597"/>
      <c r="AB76" s="597"/>
      <c r="AC76" s="597"/>
      <c r="AD76" s="598"/>
      <c r="AE76" s="384"/>
      <c r="AF76" s="385"/>
      <c r="AG76" s="385"/>
      <c r="AH76" s="385"/>
      <c r="AI76" s="385"/>
      <c r="AJ76" s="385"/>
      <c r="AK76" s="385"/>
      <c r="AL76" s="385"/>
      <c r="AM76" s="385"/>
      <c r="AN76" s="385"/>
      <c r="AO76" s="385"/>
      <c r="AP76" s="385"/>
      <c r="AQ76" s="385"/>
      <c r="AR76" s="385"/>
      <c r="AS76" s="385"/>
      <c r="AT76" s="385"/>
      <c r="AU76" s="385"/>
      <c r="AV76" s="385"/>
      <c r="AW76" s="385"/>
      <c r="AX76" s="386"/>
      <c r="BA76" s="308"/>
      <c r="BB76" s="309"/>
      <c r="BC76" s="310"/>
      <c r="BD76" s="299"/>
      <c r="BE76" s="300"/>
      <c r="BF76" s="301"/>
      <c r="BG76" s="299"/>
      <c r="BH76" s="300"/>
      <c r="BI76" s="300"/>
      <c r="BJ76" s="300"/>
      <c r="BK76" s="300"/>
      <c r="BL76" s="300"/>
      <c r="BM76" s="300"/>
      <c r="BN76" s="300"/>
      <c r="BO76" s="300"/>
      <c r="BP76" s="301"/>
      <c r="BQ76" s="339"/>
      <c r="BR76" s="340"/>
      <c r="BS76" s="341"/>
      <c r="BT76" s="347"/>
      <c r="BU76" s="348"/>
      <c r="BV76" s="348"/>
      <c r="BW76" s="348"/>
      <c r="BX76" s="348"/>
      <c r="BY76" s="348"/>
      <c r="BZ76" s="348"/>
      <c r="CA76" s="348"/>
      <c r="CB76" s="348"/>
      <c r="CC76" s="348"/>
      <c r="CD76" s="348"/>
      <c r="CE76" s="348"/>
      <c r="CF76" s="348"/>
      <c r="CG76" s="334"/>
    </row>
    <row r="77" spans="1:85" ht="3" customHeight="1" x14ac:dyDescent="0.15">
      <c r="A77" s="2"/>
      <c r="B77" s="614"/>
      <c r="C77" s="615"/>
      <c r="D77" s="615"/>
      <c r="E77" s="615"/>
      <c r="F77" s="615"/>
      <c r="G77" s="615"/>
      <c r="H77" s="615"/>
      <c r="I77" s="615"/>
      <c r="J77" s="616"/>
      <c r="K77" s="390" t="str">
        <f>IF(データ!$H$70&lt;&gt;"",IF(データ!$C$70&lt;&gt;"0",IF(COUNTIF(データ!$D$70:$H$70,"0")=5,"源泉徴収票のとおり",IF(データ!$H$70&lt;&gt;"0",データ!$H$70,"")),""),"")</f>
        <v/>
      </c>
      <c r="L77" s="391"/>
      <c r="M77" s="391"/>
      <c r="N77" s="391"/>
      <c r="O77" s="391"/>
      <c r="P77" s="391"/>
      <c r="Q77" s="391"/>
      <c r="R77" s="391"/>
      <c r="S77" s="391"/>
      <c r="T77" s="391"/>
      <c r="U77" s="391"/>
      <c r="V77" s="391"/>
      <c r="W77" s="391"/>
      <c r="X77" s="391"/>
      <c r="Y77" s="391"/>
      <c r="Z77" s="391"/>
      <c r="AA77" s="391"/>
      <c r="AB77" s="391"/>
      <c r="AC77" s="391"/>
      <c r="AD77" s="582" t="s">
        <v>163</v>
      </c>
      <c r="AE77" s="384"/>
      <c r="AF77" s="385"/>
      <c r="AG77" s="385"/>
      <c r="AH77" s="385"/>
      <c r="AI77" s="385"/>
      <c r="AJ77" s="385"/>
      <c r="AK77" s="385"/>
      <c r="AL77" s="385"/>
      <c r="AM77" s="385"/>
      <c r="AN77" s="385"/>
      <c r="AO77" s="385"/>
      <c r="AP77" s="385"/>
      <c r="AQ77" s="385"/>
      <c r="AR77" s="385"/>
      <c r="AS77" s="385"/>
      <c r="AT77" s="385"/>
      <c r="AU77" s="385"/>
      <c r="AV77" s="385"/>
      <c r="AW77" s="385"/>
      <c r="AX77" s="386"/>
      <c r="BA77" s="308"/>
      <c r="BB77" s="309"/>
      <c r="BC77" s="310"/>
      <c r="BD77" s="299"/>
      <c r="BE77" s="300"/>
      <c r="BF77" s="301"/>
      <c r="BG77" s="299"/>
      <c r="BH77" s="300"/>
      <c r="BI77" s="300"/>
      <c r="BJ77" s="300"/>
      <c r="BK77" s="300"/>
      <c r="BL77" s="300"/>
      <c r="BM77" s="300"/>
      <c r="BN77" s="300"/>
      <c r="BO77" s="300"/>
      <c r="BP77" s="301"/>
      <c r="BQ77" s="339"/>
      <c r="BR77" s="340"/>
      <c r="BS77" s="341"/>
      <c r="BT77" s="347"/>
      <c r="BU77" s="348"/>
      <c r="BV77" s="348"/>
      <c r="BW77" s="348"/>
      <c r="BX77" s="348"/>
      <c r="BY77" s="348"/>
      <c r="BZ77" s="348"/>
      <c r="CA77" s="348"/>
      <c r="CB77" s="348"/>
      <c r="CC77" s="348"/>
      <c r="CD77" s="348"/>
      <c r="CE77" s="348"/>
      <c r="CF77" s="348"/>
      <c r="CG77" s="334"/>
    </row>
    <row r="78" spans="1:85" ht="3" customHeight="1" x14ac:dyDescent="0.15">
      <c r="A78" s="2"/>
      <c r="B78" s="179"/>
      <c r="C78" s="180"/>
      <c r="D78" s="180"/>
      <c r="E78" s="180"/>
      <c r="F78" s="180"/>
      <c r="G78" s="180"/>
      <c r="H78" s="180"/>
      <c r="I78" s="180"/>
      <c r="J78" s="180"/>
      <c r="K78" s="392"/>
      <c r="L78" s="393"/>
      <c r="M78" s="393"/>
      <c r="N78" s="393"/>
      <c r="O78" s="393"/>
      <c r="P78" s="393"/>
      <c r="Q78" s="393"/>
      <c r="R78" s="393"/>
      <c r="S78" s="393"/>
      <c r="T78" s="393"/>
      <c r="U78" s="393"/>
      <c r="V78" s="393"/>
      <c r="W78" s="393"/>
      <c r="X78" s="393"/>
      <c r="Y78" s="393"/>
      <c r="Z78" s="393"/>
      <c r="AA78" s="393"/>
      <c r="AB78" s="393"/>
      <c r="AC78" s="393"/>
      <c r="AD78" s="583"/>
      <c r="AE78" s="384"/>
      <c r="AF78" s="385"/>
      <c r="AG78" s="385"/>
      <c r="AH78" s="385"/>
      <c r="AI78" s="385"/>
      <c r="AJ78" s="385"/>
      <c r="AK78" s="385"/>
      <c r="AL78" s="385"/>
      <c r="AM78" s="385"/>
      <c r="AN78" s="385"/>
      <c r="AO78" s="385"/>
      <c r="AP78" s="385"/>
      <c r="AQ78" s="385"/>
      <c r="AR78" s="385"/>
      <c r="AS78" s="385"/>
      <c r="AT78" s="385"/>
      <c r="AU78" s="385"/>
      <c r="AV78" s="385"/>
      <c r="AW78" s="385"/>
      <c r="AX78" s="386"/>
      <c r="BA78" s="308"/>
      <c r="BB78" s="309"/>
      <c r="BC78" s="310"/>
      <c r="BD78" s="299"/>
      <c r="BE78" s="300"/>
      <c r="BF78" s="301"/>
      <c r="BG78" s="302"/>
      <c r="BH78" s="303"/>
      <c r="BI78" s="303"/>
      <c r="BJ78" s="303"/>
      <c r="BK78" s="303"/>
      <c r="BL78" s="303"/>
      <c r="BM78" s="303"/>
      <c r="BN78" s="303"/>
      <c r="BO78" s="303"/>
      <c r="BP78" s="304"/>
      <c r="BQ78" s="342"/>
      <c r="BR78" s="343"/>
      <c r="BS78" s="344"/>
      <c r="BT78" s="349"/>
      <c r="BU78" s="350"/>
      <c r="BV78" s="350"/>
      <c r="BW78" s="350"/>
      <c r="BX78" s="350"/>
      <c r="BY78" s="350"/>
      <c r="BZ78" s="350"/>
      <c r="CA78" s="350"/>
      <c r="CB78" s="350"/>
      <c r="CC78" s="350"/>
      <c r="CD78" s="350"/>
      <c r="CE78" s="350"/>
      <c r="CF78" s="350"/>
      <c r="CG78" s="335"/>
    </row>
    <row r="79" spans="1:85" ht="3" customHeight="1" x14ac:dyDescent="0.15">
      <c r="A79" s="2"/>
      <c r="B79" s="131"/>
      <c r="C79" s="79"/>
      <c r="D79" s="79"/>
      <c r="E79" s="79"/>
      <c r="F79" s="79"/>
      <c r="G79" s="79"/>
      <c r="H79" s="79"/>
      <c r="I79" s="79"/>
      <c r="J79" s="79"/>
      <c r="K79" s="392"/>
      <c r="L79" s="393"/>
      <c r="M79" s="393"/>
      <c r="N79" s="393"/>
      <c r="O79" s="393"/>
      <c r="P79" s="393"/>
      <c r="Q79" s="393"/>
      <c r="R79" s="393"/>
      <c r="S79" s="393"/>
      <c r="T79" s="393"/>
      <c r="U79" s="393"/>
      <c r="V79" s="393"/>
      <c r="W79" s="393"/>
      <c r="X79" s="393"/>
      <c r="Y79" s="393"/>
      <c r="Z79" s="393"/>
      <c r="AA79" s="393"/>
      <c r="AB79" s="393"/>
      <c r="AC79" s="393"/>
      <c r="AD79" s="583"/>
      <c r="AE79" s="384"/>
      <c r="AF79" s="385"/>
      <c r="AG79" s="385"/>
      <c r="AH79" s="385"/>
      <c r="AI79" s="385"/>
      <c r="AJ79" s="385"/>
      <c r="AK79" s="385"/>
      <c r="AL79" s="385"/>
      <c r="AM79" s="385"/>
      <c r="AN79" s="385"/>
      <c r="AO79" s="385"/>
      <c r="AP79" s="385"/>
      <c r="AQ79" s="385"/>
      <c r="AR79" s="385"/>
      <c r="AS79" s="385"/>
      <c r="AT79" s="385"/>
      <c r="AU79" s="385"/>
      <c r="AV79" s="385"/>
      <c r="AW79" s="385"/>
      <c r="AX79" s="386"/>
      <c r="BA79" s="308"/>
      <c r="BB79" s="309"/>
      <c r="BC79" s="310"/>
      <c r="BD79" s="299"/>
      <c r="BE79" s="300"/>
      <c r="BF79" s="301"/>
      <c r="BG79" s="296" t="s">
        <v>792</v>
      </c>
      <c r="BH79" s="297"/>
      <c r="BI79" s="297"/>
      <c r="BJ79" s="297"/>
      <c r="BK79" s="297"/>
      <c r="BL79" s="297"/>
      <c r="BM79" s="297"/>
      <c r="BN79" s="297"/>
      <c r="BO79" s="297"/>
      <c r="BP79" s="298"/>
      <c r="BQ79" s="336" t="s">
        <v>796</v>
      </c>
      <c r="BR79" s="337"/>
      <c r="BS79" s="338"/>
      <c r="BT79" s="345" t="str">
        <f>IF(データ!$G$50&lt;&gt;"",IF(OR(データ!$K$50&lt;&gt;"",データ!$G$50&lt;&gt;"0"),データ!$G$50,""),"")</f>
        <v/>
      </c>
      <c r="BU79" s="346"/>
      <c r="BV79" s="346"/>
      <c r="BW79" s="346"/>
      <c r="BX79" s="346"/>
      <c r="BY79" s="346"/>
      <c r="BZ79" s="346"/>
      <c r="CA79" s="346"/>
      <c r="CB79" s="346"/>
      <c r="CC79" s="346"/>
      <c r="CD79" s="346"/>
      <c r="CE79" s="346"/>
      <c r="CF79" s="346"/>
      <c r="CG79" s="333"/>
    </row>
    <row r="80" spans="1:85" ht="3" customHeight="1" x14ac:dyDescent="0.15">
      <c r="A80" s="2"/>
      <c r="B80" s="134"/>
      <c r="C80" s="132"/>
      <c r="D80" s="132"/>
      <c r="E80" s="132"/>
      <c r="F80" s="132"/>
      <c r="G80" s="132"/>
      <c r="H80" s="132"/>
      <c r="I80" s="132"/>
      <c r="J80" s="132"/>
      <c r="K80" s="394"/>
      <c r="L80" s="395"/>
      <c r="M80" s="395"/>
      <c r="N80" s="395"/>
      <c r="O80" s="395"/>
      <c r="P80" s="395"/>
      <c r="Q80" s="395"/>
      <c r="R80" s="395"/>
      <c r="S80" s="395"/>
      <c r="T80" s="395"/>
      <c r="U80" s="395"/>
      <c r="V80" s="395"/>
      <c r="W80" s="395"/>
      <c r="X80" s="395"/>
      <c r="Y80" s="395"/>
      <c r="Z80" s="395"/>
      <c r="AA80" s="395"/>
      <c r="AB80" s="395"/>
      <c r="AC80" s="395"/>
      <c r="AD80" s="584"/>
      <c r="AE80" s="387"/>
      <c r="AF80" s="388"/>
      <c r="AG80" s="388"/>
      <c r="AH80" s="388"/>
      <c r="AI80" s="388"/>
      <c r="AJ80" s="388"/>
      <c r="AK80" s="388"/>
      <c r="AL80" s="388"/>
      <c r="AM80" s="388"/>
      <c r="AN80" s="388"/>
      <c r="AO80" s="388"/>
      <c r="AP80" s="388"/>
      <c r="AQ80" s="388"/>
      <c r="AR80" s="388"/>
      <c r="AS80" s="388"/>
      <c r="AT80" s="388"/>
      <c r="AU80" s="388"/>
      <c r="AV80" s="388"/>
      <c r="AW80" s="388"/>
      <c r="AX80" s="389"/>
      <c r="BA80" s="308"/>
      <c r="BB80" s="309"/>
      <c r="BC80" s="310"/>
      <c r="BD80" s="299"/>
      <c r="BE80" s="300"/>
      <c r="BF80" s="301"/>
      <c r="BG80" s="299"/>
      <c r="BH80" s="300"/>
      <c r="BI80" s="300"/>
      <c r="BJ80" s="300"/>
      <c r="BK80" s="300"/>
      <c r="BL80" s="300"/>
      <c r="BM80" s="300"/>
      <c r="BN80" s="300"/>
      <c r="BO80" s="300"/>
      <c r="BP80" s="301"/>
      <c r="BQ80" s="339"/>
      <c r="BR80" s="340"/>
      <c r="BS80" s="341"/>
      <c r="BT80" s="347"/>
      <c r="BU80" s="348"/>
      <c r="BV80" s="348"/>
      <c r="BW80" s="348"/>
      <c r="BX80" s="348"/>
      <c r="BY80" s="348"/>
      <c r="BZ80" s="348"/>
      <c r="CA80" s="348"/>
      <c r="CB80" s="348"/>
      <c r="CC80" s="348"/>
      <c r="CD80" s="348"/>
      <c r="CE80" s="348"/>
      <c r="CF80" s="348"/>
      <c r="CG80" s="334"/>
    </row>
    <row r="81" spans="1:85" ht="3" customHeight="1" x14ac:dyDescent="0.15">
      <c r="A81" s="2"/>
      <c r="B81" s="678" t="s">
        <v>821</v>
      </c>
      <c r="C81" s="679"/>
      <c r="D81" s="679"/>
      <c r="E81" s="679"/>
      <c r="F81" s="679"/>
      <c r="G81" s="679"/>
      <c r="H81" s="679"/>
      <c r="I81" s="679"/>
      <c r="J81" s="680"/>
      <c r="K81" s="590" t="s">
        <v>435</v>
      </c>
      <c r="L81" s="591"/>
      <c r="M81" s="591"/>
      <c r="N81" s="591"/>
      <c r="O81" s="591"/>
      <c r="P81" s="591"/>
      <c r="Q81" s="591"/>
      <c r="R81" s="591"/>
      <c r="S81" s="591"/>
      <c r="T81" s="591"/>
      <c r="U81" s="591"/>
      <c r="V81" s="591"/>
      <c r="W81" s="591"/>
      <c r="X81" s="591"/>
      <c r="Y81" s="591"/>
      <c r="Z81" s="591"/>
      <c r="AA81" s="591"/>
      <c r="AB81" s="591"/>
      <c r="AC81" s="591"/>
      <c r="AD81" s="592"/>
      <c r="AE81" s="590" t="s">
        <v>454</v>
      </c>
      <c r="AF81" s="591"/>
      <c r="AG81" s="591"/>
      <c r="AH81" s="591"/>
      <c r="AI81" s="591"/>
      <c r="AJ81" s="591"/>
      <c r="AK81" s="591"/>
      <c r="AL81" s="591"/>
      <c r="AM81" s="591"/>
      <c r="AN81" s="591"/>
      <c r="AO81" s="591"/>
      <c r="AP81" s="591"/>
      <c r="AQ81" s="591"/>
      <c r="AR81" s="591"/>
      <c r="AS81" s="591"/>
      <c r="AT81" s="591"/>
      <c r="AU81" s="591"/>
      <c r="AV81" s="591"/>
      <c r="AW81" s="591"/>
      <c r="AX81" s="687"/>
      <c r="BA81" s="308"/>
      <c r="BB81" s="309"/>
      <c r="BC81" s="310"/>
      <c r="BD81" s="299"/>
      <c r="BE81" s="300"/>
      <c r="BF81" s="301"/>
      <c r="BG81" s="299"/>
      <c r="BH81" s="300"/>
      <c r="BI81" s="300"/>
      <c r="BJ81" s="300"/>
      <c r="BK81" s="300"/>
      <c r="BL81" s="300"/>
      <c r="BM81" s="300"/>
      <c r="BN81" s="300"/>
      <c r="BO81" s="300"/>
      <c r="BP81" s="301"/>
      <c r="BQ81" s="339"/>
      <c r="BR81" s="340"/>
      <c r="BS81" s="341"/>
      <c r="BT81" s="347"/>
      <c r="BU81" s="348"/>
      <c r="BV81" s="348"/>
      <c r="BW81" s="348"/>
      <c r="BX81" s="348"/>
      <c r="BY81" s="348"/>
      <c r="BZ81" s="348"/>
      <c r="CA81" s="348"/>
      <c r="CB81" s="348"/>
      <c r="CC81" s="348"/>
      <c r="CD81" s="348"/>
      <c r="CE81" s="348"/>
      <c r="CF81" s="348"/>
      <c r="CG81" s="334"/>
    </row>
    <row r="82" spans="1:85" ht="3" customHeight="1" x14ac:dyDescent="0.15">
      <c r="A82" s="2"/>
      <c r="B82" s="681"/>
      <c r="C82" s="682"/>
      <c r="D82" s="682"/>
      <c r="E82" s="682"/>
      <c r="F82" s="682"/>
      <c r="G82" s="682"/>
      <c r="H82" s="682"/>
      <c r="I82" s="682"/>
      <c r="J82" s="683"/>
      <c r="K82" s="593"/>
      <c r="L82" s="594"/>
      <c r="M82" s="594"/>
      <c r="N82" s="594"/>
      <c r="O82" s="594"/>
      <c r="P82" s="594"/>
      <c r="Q82" s="594"/>
      <c r="R82" s="594"/>
      <c r="S82" s="594"/>
      <c r="T82" s="594"/>
      <c r="U82" s="594"/>
      <c r="V82" s="594"/>
      <c r="W82" s="594"/>
      <c r="X82" s="594"/>
      <c r="Y82" s="594"/>
      <c r="Z82" s="594"/>
      <c r="AA82" s="594"/>
      <c r="AB82" s="594"/>
      <c r="AC82" s="594"/>
      <c r="AD82" s="595"/>
      <c r="AE82" s="593"/>
      <c r="AF82" s="594"/>
      <c r="AG82" s="594"/>
      <c r="AH82" s="594"/>
      <c r="AI82" s="594"/>
      <c r="AJ82" s="594"/>
      <c r="AK82" s="594"/>
      <c r="AL82" s="594"/>
      <c r="AM82" s="594"/>
      <c r="AN82" s="594"/>
      <c r="AO82" s="594"/>
      <c r="AP82" s="594"/>
      <c r="AQ82" s="594"/>
      <c r="AR82" s="594"/>
      <c r="AS82" s="594"/>
      <c r="AT82" s="594"/>
      <c r="AU82" s="594"/>
      <c r="AV82" s="594"/>
      <c r="AW82" s="594"/>
      <c r="AX82" s="688"/>
      <c r="BA82" s="308"/>
      <c r="BB82" s="309"/>
      <c r="BC82" s="310"/>
      <c r="BD82" s="299"/>
      <c r="BE82" s="300"/>
      <c r="BF82" s="301"/>
      <c r="BG82" s="299"/>
      <c r="BH82" s="300"/>
      <c r="BI82" s="300"/>
      <c r="BJ82" s="300"/>
      <c r="BK82" s="300"/>
      <c r="BL82" s="300"/>
      <c r="BM82" s="300"/>
      <c r="BN82" s="300"/>
      <c r="BO82" s="300"/>
      <c r="BP82" s="301"/>
      <c r="BQ82" s="339"/>
      <c r="BR82" s="340"/>
      <c r="BS82" s="341"/>
      <c r="BT82" s="347"/>
      <c r="BU82" s="348"/>
      <c r="BV82" s="348"/>
      <c r="BW82" s="348"/>
      <c r="BX82" s="348"/>
      <c r="BY82" s="348"/>
      <c r="BZ82" s="348"/>
      <c r="CA82" s="348"/>
      <c r="CB82" s="348"/>
      <c r="CC82" s="348"/>
      <c r="CD82" s="348"/>
      <c r="CE82" s="348"/>
      <c r="CF82" s="348"/>
      <c r="CG82" s="334"/>
    </row>
    <row r="83" spans="1:85" ht="3" customHeight="1" x14ac:dyDescent="0.15">
      <c r="A83" s="2"/>
      <c r="B83" s="681"/>
      <c r="C83" s="682"/>
      <c r="D83" s="682"/>
      <c r="E83" s="682"/>
      <c r="F83" s="682"/>
      <c r="G83" s="682"/>
      <c r="H83" s="682"/>
      <c r="I83" s="682"/>
      <c r="J83" s="683"/>
      <c r="K83" s="593"/>
      <c r="L83" s="594"/>
      <c r="M83" s="594"/>
      <c r="N83" s="594"/>
      <c r="O83" s="594"/>
      <c r="P83" s="594"/>
      <c r="Q83" s="594"/>
      <c r="R83" s="594"/>
      <c r="S83" s="594"/>
      <c r="T83" s="594"/>
      <c r="U83" s="594"/>
      <c r="V83" s="594"/>
      <c r="W83" s="594"/>
      <c r="X83" s="594"/>
      <c r="Y83" s="594"/>
      <c r="Z83" s="594"/>
      <c r="AA83" s="594"/>
      <c r="AB83" s="594"/>
      <c r="AC83" s="594"/>
      <c r="AD83" s="595"/>
      <c r="AE83" s="593"/>
      <c r="AF83" s="594"/>
      <c r="AG83" s="594"/>
      <c r="AH83" s="594"/>
      <c r="AI83" s="594"/>
      <c r="AJ83" s="594"/>
      <c r="AK83" s="594"/>
      <c r="AL83" s="594"/>
      <c r="AM83" s="594"/>
      <c r="AN83" s="594"/>
      <c r="AO83" s="594"/>
      <c r="AP83" s="594"/>
      <c r="AQ83" s="594"/>
      <c r="AR83" s="594"/>
      <c r="AS83" s="594"/>
      <c r="AT83" s="594"/>
      <c r="AU83" s="594"/>
      <c r="AV83" s="594"/>
      <c r="AW83" s="594"/>
      <c r="AX83" s="688"/>
      <c r="BA83" s="308"/>
      <c r="BB83" s="309"/>
      <c r="BC83" s="310"/>
      <c r="BD83" s="299"/>
      <c r="BE83" s="300"/>
      <c r="BF83" s="301"/>
      <c r="BG83" s="299"/>
      <c r="BH83" s="300"/>
      <c r="BI83" s="300"/>
      <c r="BJ83" s="300"/>
      <c r="BK83" s="300"/>
      <c r="BL83" s="300"/>
      <c r="BM83" s="300"/>
      <c r="BN83" s="300"/>
      <c r="BO83" s="300"/>
      <c r="BP83" s="301"/>
      <c r="BQ83" s="339"/>
      <c r="BR83" s="340"/>
      <c r="BS83" s="341"/>
      <c r="BT83" s="347"/>
      <c r="BU83" s="348"/>
      <c r="BV83" s="348"/>
      <c r="BW83" s="348"/>
      <c r="BX83" s="348"/>
      <c r="BY83" s="348"/>
      <c r="BZ83" s="348"/>
      <c r="CA83" s="348"/>
      <c r="CB83" s="348"/>
      <c r="CC83" s="348"/>
      <c r="CD83" s="348"/>
      <c r="CE83" s="348"/>
      <c r="CF83" s="348"/>
      <c r="CG83" s="334"/>
    </row>
    <row r="84" spans="1:85" ht="3" customHeight="1" x14ac:dyDescent="0.15">
      <c r="A84" s="2"/>
      <c r="B84" s="681"/>
      <c r="C84" s="682"/>
      <c r="D84" s="682"/>
      <c r="E84" s="682"/>
      <c r="F84" s="682"/>
      <c r="G84" s="682"/>
      <c r="H84" s="682"/>
      <c r="I84" s="682"/>
      <c r="J84" s="683"/>
      <c r="K84" s="596"/>
      <c r="L84" s="597"/>
      <c r="M84" s="597"/>
      <c r="N84" s="597"/>
      <c r="O84" s="597"/>
      <c r="P84" s="597"/>
      <c r="Q84" s="597"/>
      <c r="R84" s="597"/>
      <c r="S84" s="597"/>
      <c r="T84" s="597"/>
      <c r="U84" s="597"/>
      <c r="V84" s="597"/>
      <c r="W84" s="597"/>
      <c r="X84" s="597"/>
      <c r="Y84" s="597"/>
      <c r="Z84" s="597"/>
      <c r="AA84" s="597"/>
      <c r="AB84" s="597"/>
      <c r="AC84" s="597"/>
      <c r="AD84" s="598"/>
      <c r="AE84" s="596"/>
      <c r="AF84" s="597"/>
      <c r="AG84" s="597"/>
      <c r="AH84" s="597"/>
      <c r="AI84" s="597"/>
      <c r="AJ84" s="597"/>
      <c r="AK84" s="597"/>
      <c r="AL84" s="597"/>
      <c r="AM84" s="597"/>
      <c r="AN84" s="597"/>
      <c r="AO84" s="597"/>
      <c r="AP84" s="597"/>
      <c r="AQ84" s="597"/>
      <c r="AR84" s="597"/>
      <c r="AS84" s="597"/>
      <c r="AT84" s="597"/>
      <c r="AU84" s="597"/>
      <c r="AV84" s="597"/>
      <c r="AW84" s="597"/>
      <c r="AX84" s="689"/>
      <c r="BA84" s="308"/>
      <c r="BB84" s="309"/>
      <c r="BC84" s="310"/>
      <c r="BD84" s="299"/>
      <c r="BE84" s="300"/>
      <c r="BF84" s="301"/>
      <c r="BG84" s="302"/>
      <c r="BH84" s="303"/>
      <c r="BI84" s="303"/>
      <c r="BJ84" s="303"/>
      <c r="BK84" s="303"/>
      <c r="BL84" s="303"/>
      <c r="BM84" s="303"/>
      <c r="BN84" s="303"/>
      <c r="BO84" s="303"/>
      <c r="BP84" s="304"/>
      <c r="BQ84" s="342"/>
      <c r="BR84" s="343"/>
      <c r="BS84" s="344"/>
      <c r="BT84" s="349"/>
      <c r="BU84" s="350"/>
      <c r="BV84" s="350"/>
      <c r="BW84" s="350"/>
      <c r="BX84" s="350"/>
      <c r="BY84" s="350"/>
      <c r="BZ84" s="350"/>
      <c r="CA84" s="350"/>
      <c r="CB84" s="350"/>
      <c r="CC84" s="350"/>
      <c r="CD84" s="350"/>
      <c r="CE84" s="350"/>
      <c r="CF84" s="350"/>
      <c r="CG84" s="335"/>
    </row>
    <row r="85" spans="1:85" ht="3" customHeight="1" x14ac:dyDescent="0.15">
      <c r="A85" s="2"/>
      <c r="B85" s="681"/>
      <c r="C85" s="682"/>
      <c r="D85" s="682"/>
      <c r="E85" s="682"/>
      <c r="F85" s="682"/>
      <c r="G85" s="682"/>
      <c r="H85" s="682"/>
      <c r="I85" s="682"/>
      <c r="J85" s="683"/>
      <c r="K85" s="390" t="str">
        <f>IF(データ!$D$98&lt;&gt;"",IF(データ!$C$98&lt;&gt;"0",IF(COUNTIF(データ!$D$98:$E$98,"0")=2,"源泉徴収票のとおり",IF(データ!$D$98&lt;&gt;"0",データ!$D$98,"")),""),"")</f>
        <v/>
      </c>
      <c r="L85" s="391"/>
      <c r="M85" s="391"/>
      <c r="N85" s="391"/>
      <c r="O85" s="391"/>
      <c r="P85" s="391"/>
      <c r="Q85" s="391"/>
      <c r="R85" s="391"/>
      <c r="S85" s="391"/>
      <c r="T85" s="391"/>
      <c r="U85" s="391"/>
      <c r="V85" s="391"/>
      <c r="W85" s="391"/>
      <c r="X85" s="391"/>
      <c r="Y85" s="391"/>
      <c r="Z85" s="391"/>
      <c r="AA85" s="391"/>
      <c r="AB85" s="391"/>
      <c r="AC85" s="391"/>
      <c r="AD85" s="582" t="s">
        <v>68</v>
      </c>
      <c r="AE85" s="390" t="str">
        <f>IF(データ!$E$98&lt;&gt;"",IF(データ!$C$98&lt;&gt;"0",IF(COUNTIF(データ!$D$98:$E$98,"0")=2,"源泉徴収票のとおり",IF(データ!$E$98&lt;&gt;"0",データ!$E$98,"")),""),"")</f>
        <v/>
      </c>
      <c r="AF85" s="391"/>
      <c r="AG85" s="391"/>
      <c r="AH85" s="391"/>
      <c r="AI85" s="391"/>
      <c r="AJ85" s="391"/>
      <c r="AK85" s="391"/>
      <c r="AL85" s="391"/>
      <c r="AM85" s="391"/>
      <c r="AN85" s="391"/>
      <c r="AO85" s="391"/>
      <c r="AP85" s="391"/>
      <c r="AQ85" s="391"/>
      <c r="AR85" s="391"/>
      <c r="AS85" s="391"/>
      <c r="AT85" s="391"/>
      <c r="AU85" s="391"/>
      <c r="AV85" s="391"/>
      <c r="AW85" s="391"/>
      <c r="AX85" s="396" t="s">
        <v>68</v>
      </c>
      <c r="BA85" s="308"/>
      <c r="BB85" s="309"/>
      <c r="BC85" s="310"/>
      <c r="BD85" s="299"/>
      <c r="BE85" s="300"/>
      <c r="BF85" s="301"/>
      <c r="BG85" s="296" t="s">
        <v>608</v>
      </c>
      <c r="BH85" s="297"/>
      <c r="BI85" s="297"/>
      <c r="BJ85" s="297"/>
      <c r="BK85" s="297"/>
      <c r="BL85" s="297"/>
      <c r="BM85" s="297"/>
      <c r="BN85" s="297"/>
      <c r="BO85" s="297"/>
      <c r="BP85" s="298"/>
      <c r="BQ85" s="336" t="s">
        <v>16</v>
      </c>
      <c r="BR85" s="337"/>
      <c r="BS85" s="338"/>
      <c r="BT85" s="345" t="str">
        <f>IF(データ!$B$50&lt;&gt;"",IF(OR(データ!$F$50&lt;&gt;"",データ!$B$50&lt;&gt;"0"),データ!$B$50,""),"")</f>
        <v/>
      </c>
      <c r="BU85" s="346"/>
      <c r="BV85" s="346"/>
      <c r="BW85" s="346"/>
      <c r="BX85" s="346"/>
      <c r="BY85" s="346"/>
      <c r="BZ85" s="346"/>
      <c r="CA85" s="346"/>
      <c r="CB85" s="346"/>
      <c r="CC85" s="346"/>
      <c r="CD85" s="346"/>
      <c r="CE85" s="346"/>
      <c r="CF85" s="346"/>
      <c r="CG85" s="333"/>
    </row>
    <row r="86" spans="1:85" ht="3" customHeight="1" x14ac:dyDescent="0.15">
      <c r="A86" s="2"/>
      <c r="B86" s="681"/>
      <c r="C86" s="682"/>
      <c r="D86" s="682"/>
      <c r="E86" s="682"/>
      <c r="F86" s="682"/>
      <c r="G86" s="682"/>
      <c r="H86" s="682"/>
      <c r="I86" s="682"/>
      <c r="J86" s="683"/>
      <c r="K86" s="392"/>
      <c r="L86" s="393"/>
      <c r="M86" s="393"/>
      <c r="N86" s="393"/>
      <c r="O86" s="393"/>
      <c r="P86" s="393"/>
      <c r="Q86" s="393"/>
      <c r="R86" s="393"/>
      <c r="S86" s="393"/>
      <c r="T86" s="393"/>
      <c r="U86" s="393"/>
      <c r="V86" s="393"/>
      <c r="W86" s="393"/>
      <c r="X86" s="393"/>
      <c r="Y86" s="393"/>
      <c r="Z86" s="393"/>
      <c r="AA86" s="393"/>
      <c r="AB86" s="393"/>
      <c r="AC86" s="393"/>
      <c r="AD86" s="583"/>
      <c r="AE86" s="392"/>
      <c r="AF86" s="393"/>
      <c r="AG86" s="393"/>
      <c r="AH86" s="393"/>
      <c r="AI86" s="393"/>
      <c r="AJ86" s="393"/>
      <c r="AK86" s="393"/>
      <c r="AL86" s="393"/>
      <c r="AM86" s="393"/>
      <c r="AN86" s="393"/>
      <c r="AO86" s="393"/>
      <c r="AP86" s="393"/>
      <c r="AQ86" s="393"/>
      <c r="AR86" s="393"/>
      <c r="AS86" s="393"/>
      <c r="AT86" s="393"/>
      <c r="AU86" s="393"/>
      <c r="AV86" s="393"/>
      <c r="AW86" s="393"/>
      <c r="AX86" s="397"/>
      <c r="BA86" s="308"/>
      <c r="BB86" s="309"/>
      <c r="BC86" s="310"/>
      <c r="BD86" s="299"/>
      <c r="BE86" s="300"/>
      <c r="BF86" s="301"/>
      <c r="BG86" s="299"/>
      <c r="BH86" s="300"/>
      <c r="BI86" s="300"/>
      <c r="BJ86" s="300"/>
      <c r="BK86" s="300"/>
      <c r="BL86" s="300"/>
      <c r="BM86" s="300"/>
      <c r="BN86" s="300"/>
      <c r="BO86" s="300"/>
      <c r="BP86" s="301"/>
      <c r="BQ86" s="339"/>
      <c r="BR86" s="340"/>
      <c r="BS86" s="341"/>
      <c r="BT86" s="347"/>
      <c r="BU86" s="348"/>
      <c r="BV86" s="348"/>
      <c r="BW86" s="348"/>
      <c r="BX86" s="348"/>
      <c r="BY86" s="348"/>
      <c r="BZ86" s="348"/>
      <c r="CA86" s="348"/>
      <c r="CB86" s="348"/>
      <c r="CC86" s="348"/>
      <c r="CD86" s="348"/>
      <c r="CE86" s="348"/>
      <c r="CF86" s="348"/>
      <c r="CG86" s="334"/>
    </row>
    <row r="87" spans="1:85" ht="3" customHeight="1" x14ac:dyDescent="0.15">
      <c r="A87" s="2"/>
      <c r="B87" s="681"/>
      <c r="C87" s="682"/>
      <c r="D87" s="682"/>
      <c r="E87" s="682"/>
      <c r="F87" s="682"/>
      <c r="G87" s="682"/>
      <c r="H87" s="682"/>
      <c r="I87" s="682"/>
      <c r="J87" s="683"/>
      <c r="K87" s="392"/>
      <c r="L87" s="393"/>
      <c r="M87" s="393"/>
      <c r="N87" s="393"/>
      <c r="O87" s="393"/>
      <c r="P87" s="393"/>
      <c r="Q87" s="393"/>
      <c r="R87" s="393"/>
      <c r="S87" s="393"/>
      <c r="T87" s="393"/>
      <c r="U87" s="393"/>
      <c r="V87" s="393"/>
      <c r="W87" s="393"/>
      <c r="X87" s="393"/>
      <c r="Y87" s="393"/>
      <c r="Z87" s="393"/>
      <c r="AA87" s="393"/>
      <c r="AB87" s="393"/>
      <c r="AC87" s="393"/>
      <c r="AD87" s="583"/>
      <c r="AE87" s="392"/>
      <c r="AF87" s="393"/>
      <c r="AG87" s="393"/>
      <c r="AH87" s="393"/>
      <c r="AI87" s="393"/>
      <c r="AJ87" s="393"/>
      <c r="AK87" s="393"/>
      <c r="AL87" s="393"/>
      <c r="AM87" s="393"/>
      <c r="AN87" s="393"/>
      <c r="AO87" s="393"/>
      <c r="AP87" s="393"/>
      <c r="AQ87" s="393"/>
      <c r="AR87" s="393"/>
      <c r="AS87" s="393"/>
      <c r="AT87" s="393"/>
      <c r="AU87" s="393"/>
      <c r="AV87" s="393"/>
      <c r="AW87" s="393"/>
      <c r="AX87" s="397"/>
      <c r="BA87" s="308"/>
      <c r="BB87" s="309"/>
      <c r="BC87" s="310"/>
      <c r="BD87" s="299"/>
      <c r="BE87" s="300"/>
      <c r="BF87" s="301"/>
      <c r="BG87" s="299"/>
      <c r="BH87" s="300"/>
      <c r="BI87" s="300"/>
      <c r="BJ87" s="300"/>
      <c r="BK87" s="300"/>
      <c r="BL87" s="300"/>
      <c r="BM87" s="300"/>
      <c r="BN87" s="300"/>
      <c r="BO87" s="300"/>
      <c r="BP87" s="301"/>
      <c r="BQ87" s="339"/>
      <c r="BR87" s="340"/>
      <c r="BS87" s="341"/>
      <c r="BT87" s="347"/>
      <c r="BU87" s="348"/>
      <c r="BV87" s="348"/>
      <c r="BW87" s="348"/>
      <c r="BX87" s="348"/>
      <c r="BY87" s="348"/>
      <c r="BZ87" s="348"/>
      <c r="CA87" s="348"/>
      <c r="CB87" s="348"/>
      <c r="CC87" s="348"/>
      <c r="CD87" s="348"/>
      <c r="CE87" s="348"/>
      <c r="CF87" s="348"/>
      <c r="CG87" s="334"/>
    </row>
    <row r="88" spans="1:85" ht="3" customHeight="1" x14ac:dyDescent="0.15">
      <c r="A88" s="2"/>
      <c r="B88" s="681"/>
      <c r="C88" s="682"/>
      <c r="D88" s="682"/>
      <c r="E88" s="682"/>
      <c r="F88" s="682"/>
      <c r="G88" s="682"/>
      <c r="H88" s="682"/>
      <c r="I88" s="682"/>
      <c r="J88" s="683"/>
      <c r="K88" s="392"/>
      <c r="L88" s="393"/>
      <c r="M88" s="393"/>
      <c r="N88" s="393"/>
      <c r="O88" s="393"/>
      <c r="P88" s="393"/>
      <c r="Q88" s="393"/>
      <c r="R88" s="393"/>
      <c r="S88" s="393"/>
      <c r="T88" s="393"/>
      <c r="U88" s="393"/>
      <c r="V88" s="393"/>
      <c r="W88" s="393"/>
      <c r="X88" s="393"/>
      <c r="Y88" s="393"/>
      <c r="Z88" s="393"/>
      <c r="AA88" s="393"/>
      <c r="AB88" s="393"/>
      <c r="AC88" s="393"/>
      <c r="AD88" s="583"/>
      <c r="AE88" s="392"/>
      <c r="AF88" s="393"/>
      <c r="AG88" s="393"/>
      <c r="AH88" s="393"/>
      <c r="AI88" s="393"/>
      <c r="AJ88" s="393"/>
      <c r="AK88" s="393"/>
      <c r="AL88" s="393"/>
      <c r="AM88" s="393"/>
      <c r="AN88" s="393"/>
      <c r="AO88" s="393"/>
      <c r="AP88" s="393"/>
      <c r="AQ88" s="393"/>
      <c r="AR88" s="393"/>
      <c r="AS88" s="393"/>
      <c r="AT88" s="393"/>
      <c r="AU88" s="393"/>
      <c r="AV88" s="393"/>
      <c r="AW88" s="393"/>
      <c r="AX88" s="397"/>
      <c r="BA88" s="308"/>
      <c r="BB88" s="309"/>
      <c r="BC88" s="310"/>
      <c r="BD88" s="299"/>
      <c r="BE88" s="300"/>
      <c r="BF88" s="301"/>
      <c r="BG88" s="299"/>
      <c r="BH88" s="300"/>
      <c r="BI88" s="300"/>
      <c r="BJ88" s="300"/>
      <c r="BK88" s="300"/>
      <c r="BL88" s="300"/>
      <c r="BM88" s="300"/>
      <c r="BN88" s="300"/>
      <c r="BO88" s="300"/>
      <c r="BP88" s="301"/>
      <c r="BQ88" s="339"/>
      <c r="BR88" s="340"/>
      <c r="BS88" s="341"/>
      <c r="BT88" s="347"/>
      <c r="BU88" s="348"/>
      <c r="BV88" s="348"/>
      <c r="BW88" s="348"/>
      <c r="BX88" s="348"/>
      <c r="BY88" s="348"/>
      <c r="BZ88" s="348"/>
      <c r="CA88" s="348"/>
      <c r="CB88" s="348"/>
      <c r="CC88" s="348"/>
      <c r="CD88" s="348"/>
      <c r="CE88" s="348"/>
      <c r="CF88" s="348"/>
      <c r="CG88" s="334"/>
    </row>
    <row r="89" spans="1:85" ht="3" customHeight="1" x14ac:dyDescent="0.15">
      <c r="A89" s="2"/>
      <c r="B89" s="684"/>
      <c r="C89" s="685"/>
      <c r="D89" s="685"/>
      <c r="E89" s="685"/>
      <c r="F89" s="685"/>
      <c r="G89" s="685"/>
      <c r="H89" s="685"/>
      <c r="I89" s="685"/>
      <c r="J89" s="686"/>
      <c r="K89" s="394"/>
      <c r="L89" s="395"/>
      <c r="M89" s="395"/>
      <c r="N89" s="395"/>
      <c r="O89" s="395"/>
      <c r="P89" s="395"/>
      <c r="Q89" s="395"/>
      <c r="R89" s="395"/>
      <c r="S89" s="395"/>
      <c r="T89" s="395"/>
      <c r="U89" s="395"/>
      <c r="V89" s="395"/>
      <c r="W89" s="395"/>
      <c r="X89" s="395"/>
      <c r="Y89" s="395"/>
      <c r="Z89" s="395"/>
      <c r="AA89" s="395"/>
      <c r="AB89" s="395"/>
      <c r="AC89" s="395"/>
      <c r="AD89" s="584"/>
      <c r="AE89" s="394"/>
      <c r="AF89" s="395"/>
      <c r="AG89" s="395"/>
      <c r="AH89" s="395"/>
      <c r="AI89" s="395"/>
      <c r="AJ89" s="395"/>
      <c r="AK89" s="395"/>
      <c r="AL89" s="395"/>
      <c r="AM89" s="395"/>
      <c r="AN89" s="395"/>
      <c r="AO89" s="395"/>
      <c r="AP89" s="395"/>
      <c r="AQ89" s="395"/>
      <c r="AR89" s="395"/>
      <c r="AS89" s="395"/>
      <c r="AT89" s="395"/>
      <c r="AU89" s="395"/>
      <c r="AV89" s="395"/>
      <c r="AW89" s="395"/>
      <c r="AX89" s="398"/>
      <c r="BA89" s="308"/>
      <c r="BB89" s="309"/>
      <c r="BC89" s="310"/>
      <c r="BD89" s="299"/>
      <c r="BE89" s="300"/>
      <c r="BF89" s="301"/>
      <c r="BG89" s="299"/>
      <c r="BH89" s="300"/>
      <c r="BI89" s="300"/>
      <c r="BJ89" s="300"/>
      <c r="BK89" s="300"/>
      <c r="BL89" s="300"/>
      <c r="BM89" s="300"/>
      <c r="BN89" s="300"/>
      <c r="BO89" s="300"/>
      <c r="BP89" s="301"/>
      <c r="BQ89" s="339"/>
      <c r="BR89" s="340"/>
      <c r="BS89" s="341"/>
      <c r="BT89" s="347"/>
      <c r="BU89" s="348"/>
      <c r="BV89" s="348"/>
      <c r="BW89" s="348"/>
      <c r="BX89" s="348"/>
      <c r="BY89" s="348"/>
      <c r="BZ89" s="348"/>
      <c r="CA89" s="348"/>
      <c r="CB89" s="348"/>
      <c r="CC89" s="348"/>
      <c r="CD89" s="348"/>
      <c r="CE89" s="348"/>
      <c r="CF89" s="348"/>
      <c r="CG89" s="334"/>
    </row>
    <row r="90" spans="1:85" ht="3" customHeight="1" x14ac:dyDescent="0.15">
      <c r="A90" s="2"/>
      <c r="B90" s="653" t="s">
        <v>822</v>
      </c>
      <c r="C90" s="654"/>
      <c r="D90" s="654"/>
      <c r="E90" s="654"/>
      <c r="F90" s="654"/>
      <c r="G90" s="654"/>
      <c r="H90" s="654"/>
      <c r="I90" s="654"/>
      <c r="J90" s="655"/>
      <c r="K90" s="697" t="s">
        <v>824</v>
      </c>
      <c r="L90" s="698"/>
      <c r="M90" s="698"/>
      <c r="N90" s="603" t="str">
        <f>IF(データ!$C$170&lt;&gt;"",データ!$C$170,"")</f>
        <v/>
      </c>
      <c r="O90" s="603"/>
      <c r="P90" s="603"/>
      <c r="Q90" s="603"/>
      <c r="R90" s="692" t="s">
        <v>823</v>
      </c>
      <c r="S90" s="692"/>
      <c r="T90" s="692"/>
      <c r="U90" s="692"/>
      <c r="V90" s="692"/>
      <c r="W90" s="692"/>
      <c r="X90" s="692"/>
      <c r="Y90" s="692"/>
      <c r="Z90" s="692"/>
      <c r="AA90" s="692"/>
      <c r="AB90" s="162"/>
      <c r="AC90" s="674" t="s">
        <v>825</v>
      </c>
      <c r="AD90" s="675"/>
      <c r="AE90" s="668" t="s">
        <v>830</v>
      </c>
      <c r="AF90" s="668"/>
      <c r="AG90" s="668"/>
      <c r="AH90" s="668"/>
      <c r="AI90" s="669"/>
      <c r="AJ90" s="599" t="s">
        <v>780</v>
      </c>
      <c r="AK90" s="600"/>
      <c r="AL90" s="600"/>
      <c r="AM90" s="603" t="str">
        <f>IF(データ!$H$170&lt;&gt;"",データ!$H$170,"")</f>
        <v/>
      </c>
      <c r="AN90" s="603"/>
      <c r="AO90" s="603"/>
      <c r="AP90" s="692" t="s">
        <v>88</v>
      </c>
      <c r="AQ90" s="692"/>
      <c r="AR90" s="692"/>
      <c r="AS90" s="692"/>
      <c r="AT90" s="692"/>
      <c r="AU90" s="692"/>
      <c r="AV90" s="692"/>
      <c r="AW90" s="692"/>
      <c r="AX90" s="693"/>
      <c r="BA90" s="308"/>
      <c r="BB90" s="309"/>
      <c r="BC90" s="310"/>
      <c r="BD90" s="302"/>
      <c r="BE90" s="303"/>
      <c r="BF90" s="304"/>
      <c r="BG90" s="302"/>
      <c r="BH90" s="303"/>
      <c r="BI90" s="303"/>
      <c r="BJ90" s="303"/>
      <c r="BK90" s="303"/>
      <c r="BL90" s="303"/>
      <c r="BM90" s="303"/>
      <c r="BN90" s="303"/>
      <c r="BO90" s="303"/>
      <c r="BP90" s="304"/>
      <c r="BQ90" s="342"/>
      <c r="BR90" s="343"/>
      <c r="BS90" s="344"/>
      <c r="BT90" s="349"/>
      <c r="BU90" s="350"/>
      <c r="BV90" s="350"/>
      <c r="BW90" s="350"/>
      <c r="BX90" s="350"/>
      <c r="BY90" s="350"/>
      <c r="BZ90" s="350"/>
      <c r="CA90" s="350"/>
      <c r="CB90" s="350"/>
      <c r="CC90" s="350"/>
      <c r="CD90" s="350"/>
      <c r="CE90" s="350"/>
      <c r="CF90" s="350"/>
      <c r="CG90" s="335"/>
    </row>
    <row r="91" spans="1:85" ht="3" customHeight="1" x14ac:dyDescent="0.15">
      <c r="A91" s="2"/>
      <c r="B91" s="656"/>
      <c r="C91" s="657"/>
      <c r="D91" s="657"/>
      <c r="E91" s="657"/>
      <c r="F91" s="657"/>
      <c r="G91" s="657"/>
      <c r="H91" s="657"/>
      <c r="I91" s="657"/>
      <c r="J91" s="658"/>
      <c r="K91" s="699"/>
      <c r="L91" s="700"/>
      <c r="M91" s="700"/>
      <c r="N91" s="604"/>
      <c r="O91" s="604"/>
      <c r="P91" s="604"/>
      <c r="Q91" s="604"/>
      <c r="R91" s="694"/>
      <c r="S91" s="694"/>
      <c r="T91" s="694"/>
      <c r="U91" s="694"/>
      <c r="V91" s="694"/>
      <c r="W91" s="694"/>
      <c r="X91" s="694"/>
      <c r="Y91" s="694"/>
      <c r="Z91" s="694"/>
      <c r="AA91" s="694"/>
      <c r="AB91" s="163"/>
      <c r="AC91" s="676"/>
      <c r="AD91" s="677"/>
      <c r="AE91" s="670"/>
      <c r="AF91" s="670"/>
      <c r="AG91" s="670"/>
      <c r="AH91" s="670"/>
      <c r="AI91" s="671"/>
      <c r="AJ91" s="601"/>
      <c r="AK91" s="602"/>
      <c r="AL91" s="602"/>
      <c r="AM91" s="604"/>
      <c r="AN91" s="604"/>
      <c r="AO91" s="604"/>
      <c r="AP91" s="694"/>
      <c r="AQ91" s="694"/>
      <c r="AR91" s="694"/>
      <c r="AS91" s="694"/>
      <c r="AT91" s="694"/>
      <c r="AU91" s="694"/>
      <c r="AV91" s="694"/>
      <c r="AW91" s="694"/>
      <c r="AX91" s="695"/>
      <c r="BA91" s="308"/>
      <c r="BB91" s="309"/>
      <c r="BC91" s="310"/>
      <c r="BD91" s="1441" t="s">
        <v>655</v>
      </c>
      <c r="BE91" s="1442"/>
      <c r="BF91" s="1443"/>
      <c r="BG91" s="296" t="s">
        <v>609</v>
      </c>
      <c r="BH91" s="297"/>
      <c r="BI91" s="297"/>
      <c r="BJ91" s="297"/>
      <c r="BK91" s="297"/>
      <c r="BL91" s="297"/>
      <c r="BM91" s="297"/>
      <c r="BN91" s="297"/>
      <c r="BO91" s="297"/>
      <c r="BP91" s="298"/>
      <c r="BQ91" s="336" t="s">
        <v>17</v>
      </c>
      <c r="BR91" s="337"/>
      <c r="BS91" s="338"/>
      <c r="BT91" s="345" t="str">
        <f>IF(データ!$E$54&lt;&gt;"",IF(OR(データ!$H$54&lt;&gt;"",データ!$B$54&lt;&gt;"0",データ!$C$54&lt;&gt;"0"),データ!$E$54,""),"")</f>
        <v/>
      </c>
      <c r="BU91" s="346"/>
      <c r="BV91" s="346"/>
      <c r="BW91" s="346"/>
      <c r="BX91" s="346"/>
      <c r="BY91" s="346"/>
      <c r="BZ91" s="346"/>
      <c r="CA91" s="346"/>
      <c r="CB91" s="346"/>
      <c r="CC91" s="346"/>
      <c r="CD91" s="346"/>
      <c r="CE91" s="346"/>
      <c r="CF91" s="346"/>
      <c r="CG91" s="333"/>
    </row>
    <row r="92" spans="1:85" ht="3" customHeight="1" x14ac:dyDescent="0.15">
      <c r="A92" s="2"/>
      <c r="B92" s="656"/>
      <c r="C92" s="657"/>
      <c r="D92" s="657"/>
      <c r="E92" s="657"/>
      <c r="F92" s="657"/>
      <c r="G92" s="657"/>
      <c r="H92" s="657"/>
      <c r="I92" s="657"/>
      <c r="J92" s="658"/>
      <c r="K92" s="699"/>
      <c r="L92" s="700"/>
      <c r="M92" s="700"/>
      <c r="N92" s="604"/>
      <c r="O92" s="604"/>
      <c r="P92" s="604"/>
      <c r="Q92" s="604"/>
      <c r="R92" s="694"/>
      <c r="S92" s="694"/>
      <c r="T92" s="694"/>
      <c r="U92" s="694"/>
      <c r="V92" s="694"/>
      <c r="W92" s="694"/>
      <c r="X92" s="694"/>
      <c r="Y92" s="694"/>
      <c r="Z92" s="694"/>
      <c r="AA92" s="694"/>
      <c r="AB92" s="163"/>
      <c r="AC92" s="676"/>
      <c r="AD92" s="677"/>
      <c r="AE92" s="670"/>
      <c r="AF92" s="670"/>
      <c r="AG92" s="670"/>
      <c r="AH92" s="670"/>
      <c r="AI92" s="671"/>
      <c r="AJ92" s="601"/>
      <c r="AK92" s="602"/>
      <c r="AL92" s="602"/>
      <c r="AM92" s="604"/>
      <c r="AN92" s="604"/>
      <c r="AO92" s="604"/>
      <c r="AP92" s="694"/>
      <c r="AQ92" s="694"/>
      <c r="AR92" s="694"/>
      <c r="AS92" s="694"/>
      <c r="AT92" s="694"/>
      <c r="AU92" s="694"/>
      <c r="AV92" s="694"/>
      <c r="AW92" s="694"/>
      <c r="AX92" s="695"/>
      <c r="BA92" s="308"/>
      <c r="BB92" s="309"/>
      <c r="BC92" s="310"/>
      <c r="BD92" s="1444"/>
      <c r="BE92" s="660"/>
      <c r="BF92" s="661"/>
      <c r="BG92" s="299"/>
      <c r="BH92" s="300"/>
      <c r="BI92" s="300"/>
      <c r="BJ92" s="300"/>
      <c r="BK92" s="300"/>
      <c r="BL92" s="300"/>
      <c r="BM92" s="300"/>
      <c r="BN92" s="300"/>
      <c r="BO92" s="300"/>
      <c r="BP92" s="301"/>
      <c r="BQ92" s="339"/>
      <c r="BR92" s="340"/>
      <c r="BS92" s="341"/>
      <c r="BT92" s="347"/>
      <c r="BU92" s="348"/>
      <c r="BV92" s="348"/>
      <c r="BW92" s="348"/>
      <c r="BX92" s="348"/>
      <c r="BY92" s="348"/>
      <c r="BZ92" s="348"/>
      <c r="CA92" s="348"/>
      <c r="CB92" s="348"/>
      <c r="CC92" s="348"/>
      <c r="CD92" s="348"/>
      <c r="CE92" s="348"/>
      <c r="CF92" s="348"/>
      <c r="CG92" s="334"/>
    </row>
    <row r="93" spans="1:85" ht="3" customHeight="1" x14ac:dyDescent="0.15">
      <c r="A93" s="2"/>
      <c r="B93" s="656"/>
      <c r="C93" s="657"/>
      <c r="D93" s="657"/>
      <c r="E93" s="657"/>
      <c r="F93" s="657"/>
      <c r="G93" s="657"/>
      <c r="H93" s="657"/>
      <c r="I93" s="657"/>
      <c r="J93" s="658"/>
      <c r="K93" s="699"/>
      <c r="L93" s="700"/>
      <c r="M93" s="700"/>
      <c r="N93" s="604"/>
      <c r="O93" s="604"/>
      <c r="P93" s="604"/>
      <c r="Q93" s="604"/>
      <c r="R93" s="694"/>
      <c r="S93" s="694"/>
      <c r="T93" s="694"/>
      <c r="U93" s="694"/>
      <c r="V93" s="694"/>
      <c r="W93" s="694"/>
      <c r="X93" s="694"/>
      <c r="Y93" s="694"/>
      <c r="Z93" s="694"/>
      <c r="AA93" s="694"/>
      <c r="AB93" s="163"/>
      <c r="AC93" s="676"/>
      <c r="AD93" s="677"/>
      <c r="AE93" s="670"/>
      <c r="AF93" s="670"/>
      <c r="AG93" s="670"/>
      <c r="AH93" s="670"/>
      <c r="AI93" s="671"/>
      <c r="AJ93" s="601"/>
      <c r="AK93" s="602"/>
      <c r="AL93" s="602"/>
      <c r="AM93" s="604"/>
      <c r="AN93" s="604"/>
      <c r="AO93" s="604"/>
      <c r="AP93" s="694"/>
      <c r="AQ93" s="694"/>
      <c r="AR93" s="694"/>
      <c r="AS93" s="694"/>
      <c r="AT93" s="694"/>
      <c r="AU93" s="694"/>
      <c r="AV93" s="694"/>
      <c r="AW93" s="694"/>
      <c r="AX93" s="695"/>
      <c r="BA93" s="308"/>
      <c r="BB93" s="309"/>
      <c r="BC93" s="310"/>
      <c r="BD93" s="1444"/>
      <c r="BE93" s="660"/>
      <c r="BF93" s="661"/>
      <c r="BG93" s="299"/>
      <c r="BH93" s="300"/>
      <c r="BI93" s="300"/>
      <c r="BJ93" s="300"/>
      <c r="BK93" s="300"/>
      <c r="BL93" s="300"/>
      <c r="BM93" s="300"/>
      <c r="BN93" s="300"/>
      <c r="BO93" s="300"/>
      <c r="BP93" s="301"/>
      <c r="BQ93" s="339"/>
      <c r="BR93" s="340"/>
      <c r="BS93" s="341"/>
      <c r="BT93" s="347"/>
      <c r="BU93" s="348"/>
      <c r="BV93" s="348"/>
      <c r="BW93" s="348"/>
      <c r="BX93" s="348"/>
      <c r="BY93" s="348"/>
      <c r="BZ93" s="348"/>
      <c r="CA93" s="348"/>
      <c r="CB93" s="348"/>
      <c r="CC93" s="348"/>
      <c r="CD93" s="348"/>
      <c r="CE93" s="348"/>
      <c r="CF93" s="348"/>
      <c r="CG93" s="334"/>
    </row>
    <row r="94" spans="1:85" ht="3" customHeight="1" x14ac:dyDescent="0.15">
      <c r="A94" s="2"/>
      <c r="B94" s="659" t="s">
        <v>837</v>
      </c>
      <c r="C94" s="660"/>
      <c r="D94" s="660"/>
      <c r="E94" s="660"/>
      <c r="F94" s="660"/>
      <c r="G94" s="660"/>
      <c r="H94" s="660"/>
      <c r="I94" s="660"/>
      <c r="J94" s="661"/>
      <c r="K94" s="699"/>
      <c r="L94" s="700"/>
      <c r="M94" s="700"/>
      <c r="N94" s="604"/>
      <c r="O94" s="604"/>
      <c r="P94" s="604"/>
      <c r="Q94" s="604"/>
      <c r="R94" s="694"/>
      <c r="S94" s="694"/>
      <c r="T94" s="694"/>
      <c r="U94" s="694"/>
      <c r="V94" s="694"/>
      <c r="W94" s="694"/>
      <c r="X94" s="694"/>
      <c r="Y94" s="694"/>
      <c r="Z94" s="694"/>
      <c r="AA94" s="694"/>
      <c r="AB94" s="163"/>
      <c r="AC94" s="676"/>
      <c r="AD94" s="677"/>
      <c r="AE94" s="670"/>
      <c r="AF94" s="670"/>
      <c r="AG94" s="670"/>
      <c r="AH94" s="670"/>
      <c r="AI94" s="671"/>
      <c r="AJ94" s="601"/>
      <c r="AK94" s="602"/>
      <c r="AL94" s="602"/>
      <c r="AM94" s="604"/>
      <c r="AN94" s="604"/>
      <c r="AO94" s="604"/>
      <c r="AP94" s="694"/>
      <c r="AQ94" s="694"/>
      <c r="AR94" s="694"/>
      <c r="AS94" s="694"/>
      <c r="AT94" s="694"/>
      <c r="AU94" s="694"/>
      <c r="AV94" s="694"/>
      <c r="AW94" s="694"/>
      <c r="AX94" s="695"/>
      <c r="BA94" s="308"/>
      <c r="BB94" s="309"/>
      <c r="BC94" s="310"/>
      <c r="BD94" s="1444"/>
      <c r="BE94" s="660"/>
      <c r="BF94" s="661"/>
      <c r="BG94" s="299"/>
      <c r="BH94" s="300"/>
      <c r="BI94" s="300"/>
      <c r="BJ94" s="300"/>
      <c r="BK94" s="300"/>
      <c r="BL94" s="300"/>
      <c r="BM94" s="300"/>
      <c r="BN94" s="300"/>
      <c r="BO94" s="300"/>
      <c r="BP94" s="301"/>
      <c r="BQ94" s="339"/>
      <c r="BR94" s="340"/>
      <c r="BS94" s="341"/>
      <c r="BT94" s="347"/>
      <c r="BU94" s="348"/>
      <c r="BV94" s="348"/>
      <c r="BW94" s="348"/>
      <c r="BX94" s="348"/>
      <c r="BY94" s="348"/>
      <c r="BZ94" s="348"/>
      <c r="CA94" s="348"/>
      <c r="CB94" s="348"/>
      <c r="CC94" s="348"/>
      <c r="CD94" s="348"/>
      <c r="CE94" s="348"/>
      <c r="CF94" s="348"/>
      <c r="CG94" s="334"/>
    </row>
    <row r="95" spans="1:85" ht="3" customHeight="1" x14ac:dyDescent="0.15">
      <c r="A95" s="2"/>
      <c r="B95" s="659"/>
      <c r="C95" s="660"/>
      <c r="D95" s="660"/>
      <c r="E95" s="660"/>
      <c r="F95" s="660"/>
      <c r="G95" s="660"/>
      <c r="H95" s="660"/>
      <c r="I95" s="660"/>
      <c r="J95" s="661"/>
      <c r="K95" s="40"/>
      <c r="L95" s="40"/>
      <c r="M95" s="588" t="str">
        <f>IF(データ!$D$111&lt;&gt;"",データ!$D$111,"")</f>
        <v/>
      </c>
      <c r="N95" s="588"/>
      <c r="O95" s="690" t="s">
        <v>79</v>
      </c>
      <c r="P95" s="690"/>
      <c r="Q95" s="690"/>
      <c r="R95" s="690"/>
      <c r="S95" s="79"/>
      <c r="T95" s="588" t="str">
        <f>IF(データ!$F$111&lt;&gt;"",データ!$F$111,"")</f>
        <v/>
      </c>
      <c r="U95" s="588"/>
      <c r="V95" s="633" t="s">
        <v>87</v>
      </c>
      <c r="W95" s="633"/>
      <c r="X95" s="633"/>
      <c r="Y95" s="633"/>
      <c r="Z95" s="633"/>
      <c r="AA95" s="40"/>
      <c r="AB95" s="164"/>
      <c r="AC95" s="696" t="str">
        <f>IF(データ!$D$170&lt;&gt;"",データ!$D$170,"")</f>
        <v/>
      </c>
      <c r="AD95" s="588"/>
      <c r="AE95" s="670"/>
      <c r="AF95" s="670"/>
      <c r="AG95" s="670"/>
      <c r="AH95" s="670"/>
      <c r="AI95" s="671"/>
      <c r="AJ95" s="665" t="s">
        <v>25</v>
      </c>
      <c r="AK95" s="666"/>
      <c r="AL95" s="666"/>
      <c r="AM95" s="666"/>
      <c r="AN95" s="666"/>
      <c r="AO95" s="666"/>
      <c r="AP95" s="666"/>
      <c r="AQ95" s="666"/>
      <c r="AR95" s="666"/>
      <c r="AS95" s="666"/>
      <c r="AT95" s="666"/>
      <c r="AU95" s="666"/>
      <c r="AV95" s="666"/>
      <c r="AW95" s="666"/>
      <c r="AX95" s="667"/>
      <c r="BA95" s="308"/>
      <c r="BB95" s="309"/>
      <c r="BC95" s="310"/>
      <c r="BD95" s="1444"/>
      <c r="BE95" s="660"/>
      <c r="BF95" s="661"/>
      <c r="BG95" s="299"/>
      <c r="BH95" s="300"/>
      <c r="BI95" s="300"/>
      <c r="BJ95" s="300"/>
      <c r="BK95" s="300"/>
      <c r="BL95" s="300"/>
      <c r="BM95" s="300"/>
      <c r="BN95" s="300"/>
      <c r="BO95" s="300"/>
      <c r="BP95" s="301"/>
      <c r="BQ95" s="339"/>
      <c r="BR95" s="340"/>
      <c r="BS95" s="341"/>
      <c r="BT95" s="347"/>
      <c r="BU95" s="348"/>
      <c r="BV95" s="348"/>
      <c r="BW95" s="348"/>
      <c r="BX95" s="348"/>
      <c r="BY95" s="348"/>
      <c r="BZ95" s="348"/>
      <c r="CA95" s="348"/>
      <c r="CB95" s="348"/>
      <c r="CC95" s="348"/>
      <c r="CD95" s="348"/>
      <c r="CE95" s="348"/>
      <c r="CF95" s="348"/>
      <c r="CG95" s="334"/>
    </row>
    <row r="96" spans="1:85" ht="3" customHeight="1" x14ac:dyDescent="0.15">
      <c r="A96" s="2"/>
      <c r="B96" s="659"/>
      <c r="C96" s="660"/>
      <c r="D96" s="660"/>
      <c r="E96" s="660"/>
      <c r="F96" s="660"/>
      <c r="G96" s="660"/>
      <c r="H96" s="660"/>
      <c r="I96" s="660"/>
      <c r="J96" s="661"/>
      <c r="K96" s="40"/>
      <c r="L96" s="40"/>
      <c r="M96" s="588"/>
      <c r="N96" s="588"/>
      <c r="O96" s="690"/>
      <c r="P96" s="690"/>
      <c r="Q96" s="690"/>
      <c r="R96" s="690"/>
      <c r="S96" s="79"/>
      <c r="T96" s="588"/>
      <c r="U96" s="588"/>
      <c r="V96" s="633"/>
      <c r="W96" s="633"/>
      <c r="X96" s="633"/>
      <c r="Y96" s="633"/>
      <c r="Z96" s="633"/>
      <c r="AA96" s="40"/>
      <c r="AB96" s="164"/>
      <c r="AC96" s="696"/>
      <c r="AD96" s="588"/>
      <c r="AE96" s="670"/>
      <c r="AF96" s="670"/>
      <c r="AG96" s="670"/>
      <c r="AH96" s="670"/>
      <c r="AI96" s="671"/>
      <c r="AJ96" s="665"/>
      <c r="AK96" s="666"/>
      <c r="AL96" s="666"/>
      <c r="AM96" s="666"/>
      <c r="AN96" s="666"/>
      <c r="AO96" s="666"/>
      <c r="AP96" s="666"/>
      <c r="AQ96" s="666"/>
      <c r="AR96" s="666"/>
      <c r="AS96" s="666"/>
      <c r="AT96" s="666"/>
      <c r="AU96" s="666"/>
      <c r="AV96" s="666"/>
      <c r="AW96" s="666"/>
      <c r="AX96" s="667"/>
      <c r="BA96" s="308"/>
      <c r="BB96" s="309"/>
      <c r="BC96" s="310"/>
      <c r="BD96" s="1444"/>
      <c r="BE96" s="660"/>
      <c r="BF96" s="661"/>
      <c r="BG96" s="302"/>
      <c r="BH96" s="303"/>
      <c r="BI96" s="303"/>
      <c r="BJ96" s="303"/>
      <c r="BK96" s="303"/>
      <c r="BL96" s="303"/>
      <c r="BM96" s="303"/>
      <c r="BN96" s="303"/>
      <c r="BO96" s="303"/>
      <c r="BP96" s="304"/>
      <c r="BQ96" s="342"/>
      <c r="BR96" s="343"/>
      <c r="BS96" s="344"/>
      <c r="BT96" s="349"/>
      <c r="BU96" s="350"/>
      <c r="BV96" s="350"/>
      <c r="BW96" s="350"/>
      <c r="BX96" s="350"/>
      <c r="BY96" s="350"/>
      <c r="BZ96" s="350"/>
      <c r="CA96" s="350"/>
      <c r="CB96" s="350"/>
      <c r="CC96" s="350"/>
      <c r="CD96" s="350"/>
      <c r="CE96" s="350"/>
      <c r="CF96" s="350"/>
      <c r="CG96" s="335"/>
    </row>
    <row r="97" spans="1:85" ht="3" customHeight="1" x14ac:dyDescent="0.15">
      <c r="A97" s="2"/>
      <c r="B97" s="659"/>
      <c r="C97" s="660"/>
      <c r="D97" s="660"/>
      <c r="E97" s="660"/>
      <c r="F97" s="660"/>
      <c r="G97" s="660"/>
      <c r="H97" s="660"/>
      <c r="I97" s="660"/>
      <c r="J97" s="661"/>
      <c r="K97" s="40"/>
      <c r="L97" s="40"/>
      <c r="M97" s="588"/>
      <c r="N97" s="588"/>
      <c r="O97" s="690"/>
      <c r="P97" s="690"/>
      <c r="Q97" s="690"/>
      <c r="R97" s="690"/>
      <c r="S97" s="79"/>
      <c r="T97" s="588"/>
      <c r="U97" s="588"/>
      <c r="V97" s="633"/>
      <c r="W97" s="633"/>
      <c r="X97" s="633"/>
      <c r="Y97" s="633"/>
      <c r="Z97" s="633"/>
      <c r="AA97" s="40"/>
      <c r="AB97" s="164"/>
      <c r="AC97" s="696"/>
      <c r="AD97" s="588"/>
      <c r="AE97" s="670"/>
      <c r="AF97" s="670"/>
      <c r="AG97" s="670"/>
      <c r="AH97" s="670"/>
      <c r="AI97" s="671"/>
      <c r="AJ97" s="665"/>
      <c r="AK97" s="666"/>
      <c r="AL97" s="666"/>
      <c r="AM97" s="666"/>
      <c r="AN97" s="666"/>
      <c r="AO97" s="666"/>
      <c r="AP97" s="666"/>
      <c r="AQ97" s="666"/>
      <c r="AR97" s="666"/>
      <c r="AS97" s="666"/>
      <c r="AT97" s="666"/>
      <c r="AU97" s="666"/>
      <c r="AV97" s="666"/>
      <c r="AW97" s="666"/>
      <c r="AX97" s="667"/>
      <c r="BA97" s="308"/>
      <c r="BB97" s="309"/>
      <c r="BC97" s="310"/>
      <c r="BD97" s="1444"/>
      <c r="BE97" s="660"/>
      <c r="BF97" s="661"/>
      <c r="BG97" s="296" t="s">
        <v>610</v>
      </c>
      <c r="BH97" s="297"/>
      <c r="BI97" s="297"/>
      <c r="BJ97" s="297"/>
      <c r="BK97" s="297"/>
      <c r="BL97" s="297"/>
      <c r="BM97" s="297"/>
      <c r="BN97" s="297"/>
      <c r="BO97" s="297"/>
      <c r="BP97" s="298"/>
      <c r="BQ97" s="336" t="s">
        <v>18</v>
      </c>
      <c r="BR97" s="337"/>
      <c r="BS97" s="338"/>
      <c r="BT97" s="345" t="str">
        <f>IF(データ!$E$55&lt;&gt;"",IF(OR(データ!$H$55&lt;&gt;"",データ!$B$55&lt;&gt;"0",データ!$C$55&lt;&gt;"0"),データ!$E$55,""),"")</f>
        <v/>
      </c>
      <c r="BU97" s="346"/>
      <c r="BV97" s="346"/>
      <c r="BW97" s="346"/>
      <c r="BX97" s="346"/>
      <c r="BY97" s="346"/>
      <c r="BZ97" s="346"/>
      <c r="CA97" s="346"/>
      <c r="CB97" s="346"/>
      <c r="CC97" s="346"/>
      <c r="CD97" s="346"/>
      <c r="CE97" s="346"/>
      <c r="CF97" s="346"/>
      <c r="CG97" s="1438"/>
    </row>
    <row r="98" spans="1:85" ht="3" customHeight="1" x14ac:dyDescent="0.15">
      <c r="A98" s="2"/>
      <c r="B98" s="659"/>
      <c r="C98" s="660"/>
      <c r="D98" s="660"/>
      <c r="E98" s="660"/>
      <c r="F98" s="660"/>
      <c r="G98" s="660"/>
      <c r="H98" s="660"/>
      <c r="I98" s="660"/>
      <c r="J98" s="661"/>
      <c r="K98" s="40"/>
      <c r="L98" s="40"/>
      <c r="M98" s="588"/>
      <c r="N98" s="588"/>
      <c r="O98" s="690"/>
      <c r="P98" s="690"/>
      <c r="Q98" s="690"/>
      <c r="R98" s="690"/>
      <c r="S98" s="79"/>
      <c r="T98" s="588"/>
      <c r="U98" s="588"/>
      <c r="V98" s="633"/>
      <c r="W98" s="633"/>
      <c r="X98" s="633"/>
      <c r="Y98" s="633"/>
      <c r="Z98" s="633"/>
      <c r="AA98" s="40"/>
      <c r="AB98" s="164"/>
      <c r="AC98" s="696"/>
      <c r="AD98" s="588"/>
      <c r="AE98" s="670"/>
      <c r="AF98" s="670"/>
      <c r="AG98" s="670"/>
      <c r="AH98" s="670"/>
      <c r="AI98" s="671"/>
      <c r="AJ98" s="375" t="str">
        <f>IF(データ!$D$113&lt;&gt;"",IF(データ!$C$113&lt;&gt;"0",データ!$D$113,""),"")</f>
        <v/>
      </c>
      <c r="AK98" s="376"/>
      <c r="AL98" s="376"/>
      <c r="AM98" s="376"/>
      <c r="AN98" s="376"/>
      <c r="AO98" s="376"/>
      <c r="AP98" s="376"/>
      <c r="AQ98" s="376"/>
      <c r="AR98" s="376"/>
      <c r="AS98" s="376"/>
      <c r="AT98" s="376"/>
      <c r="AU98" s="376"/>
      <c r="AV98" s="376"/>
      <c r="AW98" s="376"/>
      <c r="AX98" s="377"/>
      <c r="BA98" s="308"/>
      <c r="BB98" s="309"/>
      <c r="BC98" s="310"/>
      <c r="BD98" s="1444"/>
      <c r="BE98" s="660"/>
      <c r="BF98" s="661"/>
      <c r="BG98" s="299"/>
      <c r="BH98" s="300"/>
      <c r="BI98" s="300"/>
      <c r="BJ98" s="300"/>
      <c r="BK98" s="300"/>
      <c r="BL98" s="300"/>
      <c r="BM98" s="300"/>
      <c r="BN98" s="300"/>
      <c r="BO98" s="300"/>
      <c r="BP98" s="301"/>
      <c r="BQ98" s="339"/>
      <c r="BR98" s="340"/>
      <c r="BS98" s="341"/>
      <c r="BT98" s="347"/>
      <c r="BU98" s="348"/>
      <c r="BV98" s="348"/>
      <c r="BW98" s="348"/>
      <c r="BX98" s="348"/>
      <c r="BY98" s="348"/>
      <c r="BZ98" s="348"/>
      <c r="CA98" s="348"/>
      <c r="CB98" s="348"/>
      <c r="CC98" s="348"/>
      <c r="CD98" s="348"/>
      <c r="CE98" s="348"/>
      <c r="CF98" s="348"/>
      <c r="CG98" s="1439"/>
    </row>
    <row r="99" spans="1:85" ht="3" customHeight="1" x14ac:dyDescent="0.15">
      <c r="A99" s="2"/>
      <c r="B99" s="659"/>
      <c r="C99" s="660"/>
      <c r="D99" s="660"/>
      <c r="E99" s="660"/>
      <c r="F99" s="660"/>
      <c r="G99" s="660"/>
      <c r="H99" s="660"/>
      <c r="I99" s="660"/>
      <c r="J99" s="661"/>
      <c r="K99" s="40"/>
      <c r="L99" s="40"/>
      <c r="M99" s="588" t="str">
        <f>IF(データ!$E$111&lt;&gt;"",データ!$E$111,"")</f>
        <v/>
      </c>
      <c r="N99" s="588"/>
      <c r="O99" s="690" t="s">
        <v>80</v>
      </c>
      <c r="P99" s="690"/>
      <c r="Q99" s="690"/>
      <c r="R99" s="690"/>
      <c r="S99" s="79"/>
      <c r="T99" s="588" t="str">
        <f>IF(データ!$G$111&lt;&gt;"",データ!$G$111,"")</f>
        <v/>
      </c>
      <c r="U99" s="588"/>
      <c r="V99" s="690" t="s">
        <v>81</v>
      </c>
      <c r="W99" s="690"/>
      <c r="X99" s="690"/>
      <c r="Y99" s="690"/>
      <c r="Z99" s="690"/>
      <c r="AA99" s="40"/>
      <c r="AB99" s="164"/>
      <c r="AC99" s="166"/>
      <c r="AD99" s="40"/>
      <c r="AE99" s="670"/>
      <c r="AF99" s="670"/>
      <c r="AG99" s="670"/>
      <c r="AH99" s="670"/>
      <c r="AI99" s="671"/>
      <c r="AJ99" s="375"/>
      <c r="AK99" s="376"/>
      <c r="AL99" s="376"/>
      <c r="AM99" s="376"/>
      <c r="AN99" s="376"/>
      <c r="AO99" s="376"/>
      <c r="AP99" s="376"/>
      <c r="AQ99" s="376"/>
      <c r="AR99" s="376"/>
      <c r="AS99" s="376"/>
      <c r="AT99" s="376"/>
      <c r="AU99" s="376"/>
      <c r="AV99" s="376"/>
      <c r="AW99" s="376"/>
      <c r="AX99" s="377"/>
      <c r="BA99" s="308"/>
      <c r="BB99" s="309"/>
      <c r="BC99" s="310"/>
      <c r="BD99" s="1444"/>
      <c r="BE99" s="660"/>
      <c r="BF99" s="661"/>
      <c r="BG99" s="299"/>
      <c r="BH99" s="300"/>
      <c r="BI99" s="300"/>
      <c r="BJ99" s="300"/>
      <c r="BK99" s="300"/>
      <c r="BL99" s="300"/>
      <c r="BM99" s="300"/>
      <c r="BN99" s="300"/>
      <c r="BO99" s="300"/>
      <c r="BP99" s="301"/>
      <c r="BQ99" s="339"/>
      <c r="BR99" s="340"/>
      <c r="BS99" s="341"/>
      <c r="BT99" s="347"/>
      <c r="BU99" s="348"/>
      <c r="BV99" s="348"/>
      <c r="BW99" s="348"/>
      <c r="BX99" s="348"/>
      <c r="BY99" s="348"/>
      <c r="BZ99" s="348"/>
      <c r="CA99" s="348"/>
      <c r="CB99" s="348"/>
      <c r="CC99" s="348"/>
      <c r="CD99" s="348"/>
      <c r="CE99" s="348"/>
      <c r="CF99" s="348"/>
      <c r="CG99" s="1439"/>
    </row>
    <row r="100" spans="1:85" ht="3" customHeight="1" x14ac:dyDescent="0.15">
      <c r="A100" s="2"/>
      <c r="B100" s="659"/>
      <c r="C100" s="660"/>
      <c r="D100" s="660"/>
      <c r="E100" s="660"/>
      <c r="F100" s="660"/>
      <c r="G100" s="660"/>
      <c r="H100" s="660"/>
      <c r="I100" s="660"/>
      <c r="J100" s="661"/>
      <c r="K100" s="40"/>
      <c r="L100" s="40"/>
      <c r="M100" s="588"/>
      <c r="N100" s="588"/>
      <c r="O100" s="690"/>
      <c r="P100" s="690"/>
      <c r="Q100" s="690"/>
      <c r="R100" s="690"/>
      <c r="S100" s="79"/>
      <c r="T100" s="588"/>
      <c r="U100" s="588"/>
      <c r="V100" s="690"/>
      <c r="W100" s="690"/>
      <c r="X100" s="690"/>
      <c r="Y100" s="690"/>
      <c r="Z100" s="690"/>
      <c r="AA100" s="40"/>
      <c r="AB100" s="164"/>
      <c r="AC100" s="166"/>
      <c r="AD100" s="40"/>
      <c r="AE100" s="670"/>
      <c r="AF100" s="670"/>
      <c r="AG100" s="670"/>
      <c r="AH100" s="670"/>
      <c r="AI100" s="671"/>
      <c r="AJ100" s="375"/>
      <c r="AK100" s="376"/>
      <c r="AL100" s="376"/>
      <c r="AM100" s="376"/>
      <c r="AN100" s="376"/>
      <c r="AO100" s="376"/>
      <c r="AP100" s="376"/>
      <c r="AQ100" s="376"/>
      <c r="AR100" s="376"/>
      <c r="AS100" s="376"/>
      <c r="AT100" s="376"/>
      <c r="AU100" s="376"/>
      <c r="AV100" s="376"/>
      <c r="AW100" s="376"/>
      <c r="AX100" s="377"/>
      <c r="BA100" s="308"/>
      <c r="BB100" s="309"/>
      <c r="BC100" s="310"/>
      <c r="BD100" s="1444"/>
      <c r="BE100" s="660"/>
      <c r="BF100" s="661"/>
      <c r="BG100" s="299"/>
      <c r="BH100" s="300"/>
      <c r="BI100" s="300"/>
      <c r="BJ100" s="300"/>
      <c r="BK100" s="300"/>
      <c r="BL100" s="300"/>
      <c r="BM100" s="300"/>
      <c r="BN100" s="300"/>
      <c r="BO100" s="300"/>
      <c r="BP100" s="301"/>
      <c r="BQ100" s="339"/>
      <c r="BR100" s="340"/>
      <c r="BS100" s="341"/>
      <c r="BT100" s="347"/>
      <c r="BU100" s="348"/>
      <c r="BV100" s="348"/>
      <c r="BW100" s="348"/>
      <c r="BX100" s="348"/>
      <c r="BY100" s="348"/>
      <c r="BZ100" s="348"/>
      <c r="CA100" s="348"/>
      <c r="CB100" s="348"/>
      <c r="CC100" s="348"/>
      <c r="CD100" s="348"/>
      <c r="CE100" s="348"/>
      <c r="CF100" s="348"/>
      <c r="CG100" s="1439"/>
    </row>
    <row r="101" spans="1:85" ht="3" customHeight="1" x14ac:dyDescent="0.15">
      <c r="A101" s="2"/>
      <c r="B101" s="659"/>
      <c r="C101" s="660"/>
      <c r="D101" s="660"/>
      <c r="E101" s="660"/>
      <c r="F101" s="660"/>
      <c r="G101" s="660"/>
      <c r="H101" s="660"/>
      <c r="I101" s="660"/>
      <c r="J101" s="661"/>
      <c r="K101" s="40"/>
      <c r="L101" s="40"/>
      <c r="M101" s="588"/>
      <c r="N101" s="588"/>
      <c r="O101" s="690"/>
      <c r="P101" s="690"/>
      <c r="Q101" s="690"/>
      <c r="R101" s="690"/>
      <c r="S101" s="79"/>
      <c r="T101" s="588"/>
      <c r="U101" s="588"/>
      <c r="V101" s="690"/>
      <c r="W101" s="690"/>
      <c r="X101" s="690"/>
      <c r="Y101" s="690"/>
      <c r="Z101" s="690"/>
      <c r="AA101" s="40"/>
      <c r="AB101" s="164"/>
      <c r="AC101" s="166"/>
      <c r="AD101" s="40"/>
      <c r="AE101" s="670"/>
      <c r="AF101" s="670"/>
      <c r="AG101" s="670"/>
      <c r="AH101" s="670"/>
      <c r="AI101" s="671"/>
      <c r="AJ101" s="375"/>
      <c r="AK101" s="376"/>
      <c r="AL101" s="376"/>
      <c r="AM101" s="376"/>
      <c r="AN101" s="376"/>
      <c r="AO101" s="376"/>
      <c r="AP101" s="376"/>
      <c r="AQ101" s="376"/>
      <c r="AR101" s="376"/>
      <c r="AS101" s="376"/>
      <c r="AT101" s="376"/>
      <c r="AU101" s="376"/>
      <c r="AV101" s="376"/>
      <c r="AW101" s="376"/>
      <c r="AX101" s="377"/>
      <c r="BA101" s="308"/>
      <c r="BB101" s="309"/>
      <c r="BC101" s="310"/>
      <c r="BD101" s="1444"/>
      <c r="BE101" s="660"/>
      <c r="BF101" s="661"/>
      <c r="BG101" s="299"/>
      <c r="BH101" s="300"/>
      <c r="BI101" s="300"/>
      <c r="BJ101" s="300"/>
      <c r="BK101" s="300"/>
      <c r="BL101" s="300"/>
      <c r="BM101" s="300"/>
      <c r="BN101" s="300"/>
      <c r="BO101" s="300"/>
      <c r="BP101" s="301"/>
      <c r="BQ101" s="339"/>
      <c r="BR101" s="340"/>
      <c r="BS101" s="341"/>
      <c r="BT101" s="347"/>
      <c r="BU101" s="348"/>
      <c r="BV101" s="348"/>
      <c r="BW101" s="348"/>
      <c r="BX101" s="348"/>
      <c r="BY101" s="348"/>
      <c r="BZ101" s="348"/>
      <c r="CA101" s="348"/>
      <c r="CB101" s="348"/>
      <c r="CC101" s="348"/>
      <c r="CD101" s="348"/>
      <c r="CE101" s="348"/>
      <c r="CF101" s="348"/>
      <c r="CG101" s="1439"/>
    </row>
    <row r="102" spans="1:85" ht="3" customHeight="1" x14ac:dyDescent="0.15">
      <c r="A102" s="2"/>
      <c r="B102" s="662"/>
      <c r="C102" s="663"/>
      <c r="D102" s="663"/>
      <c r="E102" s="663"/>
      <c r="F102" s="663"/>
      <c r="G102" s="663"/>
      <c r="H102" s="663"/>
      <c r="I102" s="663"/>
      <c r="J102" s="664"/>
      <c r="K102" s="40"/>
      <c r="L102" s="40"/>
      <c r="M102" s="589"/>
      <c r="N102" s="589"/>
      <c r="O102" s="691"/>
      <c r="P102" s="691"/>
      <c r="Q102" s="691"/>
      <c r="R102" s="691"/>
      <c r="S102" s="79"/>
      <c r="T102" s="589"/>
      <c r="U102" s="589"/>
      <c r="V102" s="691"/>
      <c r="W102" s="691"/>
      <c r="X102" s="691"/>
      <c r="Y102" s="691"/>
      <c r="Z102" s="691"/>
      <c r="AA102" s="40"/>
      <c r="AB102" s="165"/>
      <c r="AC102" s="167"/>
      <c r="AD102" s="168"/>
      <c r="AE102" s="672"/>
      <c r="AF102" s="672"/>
      <c r="AG102" s="672"/>
      <c r="AH102" s="672"/>
      <c r="AI102" s="673"/>
      <c r="AJ102" s="378"/>
      <c r="AK102" s="379"/>
      <c r="AL102" s="379"/>
      <c r="AM102" s="379"/>
      <c r="AN102" s="379"/>
      <c r="AO102" s="379"/>
      <c r="AP102" s="379"/>
      <c r="AQ102" s="379"/>
      <c r="AR102" s="379"/>
      <c r="AS102" s="379"/>
      <c r="AT102" s="379"/>
      <c r="AU102" s="379"/>
      <c r="AV102" s="379"/>
      <c r="AW102" s="379"/>
      <c r="AX102" s="380"/>
      <c r="BA102" s="308"/>
      <c r="BB102" s="309"/>
      <c r="BC102" s="310"/>
      <c r="BD102" s="1445"/>
      <c r="BE102" s="663"/>
      <c r="BF102" s="664"/>
      <c r="BG102" s="302"/>
      <c r="BH102" s="303"/>
      <c r="BI102" s="303"/>
      <c r="BJ102" s="303"/>
      <c r="BK102" s="303"/>
      <c r="BL102" s="303"/>
      <c r="BM102" s="303"/>
      <c r="BN102" s="303"/>
      <c r="BO102" s="303"/>
      <c r="BP102" s="304"/>
      <c r="BQ102" s="342"/>
      <c r="BR102" s="343"/>
      <c r="BS102" s="344"/>
      <c r="BT102" s="349"/>
      <c r="BU102" s="350"/>
      <c r="BV102" s="350"/>
      <c r="BW102" s="350"/>
      <c r="BX102" s="350"/>
      <c r="BY102" s="350"/>
      <c r="BZ102" s="350"/>
      <c r="CA102" s="350"/>
      <c r="CB102" s="350"/>
      <c r="CC102" s="350"/>
      <c r="CD102" s="350"/>
      <c r="CE102" s="350"/>
      <c r="CF102" s="350"/>
      <c r="CG102" s="1440"/>
    </row>
    <row r="103" spans="1:85" ht="3" customHeight="1" x14ac:dyDescent="0.15">
      <c r="A103" s="2"/>
      <c r="B103" s="653" t="s">
        <v>35</v>
      </c>
      <c r="C103" s="654"/>
      <c r="D103" s="654"/>
      <c r="E103" s="654"/>
      <c r="F103" s="654"/>
      <c r="G103" s="654"/>
      <c r="H103" s="654"/>
      <c r="I103" s="654"/>
      <c r="J103" s="655"/>
      <c r="K103" s="513">
        <v>1</v>
      </c>
      <c r="L103" s="515"/>
      <c r="M103" s="472" t="s">
        <v>653</v>
      </c>
      <c r="N103" s="983"/>
      <c r="O103" s="473"/>
      <c r="P103" s="605" t="str">
        <f>IF(OR(データ!$F$170&lt;&gt;"",データ!$G$170&lt;&gt;""),データ!$B$8,IF(AND(データ!$C$117&lt;&gt;"0",データ!$D$117&lt;&gt;""),データ!$F$117,IF(データ!$F$118&lt;&gt;"",データ!$F$118,"")))</f>
        <v/>
      </c>
      <c r="Q103" s="606"/>
      <c r="R103" s="606"/>
      <c r="S103" s="606"/>
      <c r="T103" s="606"/>
      <c r="U103" s="606"/>
      <c r="V103" s="606"/>
      <c r="W103" s="606"/>
      <c r="X103" s="606"/>
      <c r="Y103" s="606"/>
      <c r="Z103" s="606"/>
      <c r="AA103" s="606"/>
      <c r="AB103" s="606"/>
      <c r="AC103" s="606"/>
      <c r="AD103" s="606"/>
      <c r="AE103" s="606"/>
      <c r="AF103" s="607"/>
      <c r="AG103" s="538" t="s">
        <v>436</v>
      </c>
      <c r="AH103" s="539"/>
      <c r="AI103" s="539"/>
      <c r="AJ103" s="539"/>
      <c r="AK103" s="539"/>
      <c r="AL103" s="539"/>
      <c r="AM103" s="617"/>
      <c r="AN103" s="552" t="str">
        <f>IF(データ!$F$170&lt;&gt;"","特別",IF(データ!$G$170&lt;&gt;"","普通",IF(AND(データ!$C$117&lt;&gt;"0",データ!$D$117&lt;&gt;""),データ!$E$117,IF(データ!$E$118&lt;&gt;"",データ!$E$118,""))))</f>
        <v/>
      </c>
      <c r="AO103" s="553"/>
      <c r="AP103" s="553"/>
      <c r="AQ103" s="553"/>
      <c r="AR103" s="553"/>
      <c r="AS103" s="553"/>
      <c r="AT103" s="553"/>
      <c r="AU103" s="553"/>
      <c r="AV103" s="553"/>
      <c r="AW103" s="553"/>
      <c r="AX103" s="554"/>
      <c r="BA103" s="308"/>
      <c r="BB103" s="309"/>
      <c r="BC103" s="310"/>
      <c r="BD103" s="296" t="s">
        <v>611</v>
      </c>
      <c r="BE103" s="297"/>
      <c r="BF103" s="297"/>
      <c r="BG103" s="297"/>
      <c r="BH103" s="297"/>
      <c r="BI103" s="297"/>
      <c r="BJ103" s="297"/>
      <c r="BK103" s="297"/>
      <c r="BL103" s="297"/>
      <c r="BM103" s="297"/>
      <c r="BN103" s="297"/>
      <c r="BO103" s="297"/>
      <c r="BP103" s="298"/>
      <c r="BQ103" s="336" t="s">
        <v>797</v>
      </c>
      <c r="BR103" s="337"/>
      <c r="BS103" s="338"/>
      <c r="BT103" s="345" t="str">
        <f>IF(データ!$E$56&lt;&gt;"",IF(OR(データ!$H$56&lt;&gt;"",データ!$B$56&lt;&gt;"0",データ!$C$56&lt;&gt;"0"),データ!$E$56,""),"")</f>
        <v/>
      </c>
      <c r="BU103" s="346"/>
      <c r="BV103" s="346"/>
      <c r="BW103" s="346"/>
      <c r="BX103" s="346"/>
      <c r="BY103" s="346"/>
      <c r="BZ103" s="346"/>
      <c r="CA103" s="346"/>
      <c r="CB103" s="346"/>
      <c r="CC103" s="346"/>
      <c r="CD103" s="346"/>
      <c r="CE103" s="346"/>
      <c r="CF103" s="346"/>
      <c r="CG103" s="333"/>
    </row>
    <row r="104" spans="1:85" ht="3" customHeight="1" x14ac:dyDescent="0.15">
      <c r="A104" s="2"/>
      <c r="B104" s="656"/>
      <c r="C104" s="657"/>
      <c r="D104" s="657"/>
      <c r="E104" s="657"/>
      <c r="F104" s="657"/>
      <c r="G104" s="657"/>
      <c r="H104" s="657"/>
      <c r="I104" s="657"/>
      <c r="J104" s="658"/>
      <c r="K104" s="516"/>
      <c r="L104" s="518"/>
      <c r="M104" s="474"/>
      <c r="N104" s="224"/>
      <c r="O104" s="225"/>
      <c r="P104" s="608"/>
      <c r="Q104" s="609"/>
      <c r="R104" s="609"/>
      <c r="S104" s="609"/>
      <c r="T104" s="609"/>
      <c r="U104" s="609"/>
      <c r="V104" s="609"/>
      <c r="W104" s="609"/>
      <c r="X104" s="609"/>
      <c r="Y104" s="609"/>
      <c r="Z104" s="609"/>
      <c r="AA104" s="609"/>
      <c r="AB104" s="609"/>
      <c r="AC104" s="609"/>
      <c r="AD104" s="609"/>
      <c r="AE104" s="609"/>
      <c r="AF104" s="610"/>
      <c r="AG104" s="618"/>
      <c r="AH104" s="619"/>
      <c r="AI104" s="619"/>
      <c r="AJ104" s="619"/>
      <c r="AK104" s="619"/>
      <c r="AL104" s="619"/>
      <c r="AM104" s="620"/>
      <c r="AN104" s="555"/>
      <c r="AO104" s="556"/>
      <c r="AP104" s="556"/>
      <c r="AQ104" s="556"/>
      <c r="AR104" s="556"/>
      <c r="AS104" s="556"/>
      <c r="AT104" s="556"/>
      <c r="AU104" s="556"/>
      <c r="AV104" s="556"/>
      <c r="AW104" s="556"/>
      <c r="AX104" s="557"/>
      <c r="BA104" s="308"/>
      <c r="BB104" s="309"/>
      <c r="BC104" s="310"/>
      <c r="BD104" s="299"/>
      <c r="BE104" s="300"/>
      <c r="BF104" s="300"/>
      <c r="BG104" s="300"/>
      <c r="BH104" s="300"/>
      <c r="BI104" s="300"/>
      <c r="BJ104" s="300"/>
      <c r="BK104" s="300"/>
      <c r="BL104" s="300"/>
      <c r="BM104" s="300"/>
      <c r="BN104" s="300"/>
      <c r="BO104" s="300"/>
      <c r="BP104" s="301"/>
      <c r="BQ104" s="339"/>
      <c r="BR104" s="340"/>
      <c r="BS104" s="341"/>
      <c r="BT104" s="347"/>
      <c r="BU104" s="348"/>
      <c r="BV104" s="348"/>
      <c r="BW104" s="348"/>
      <c r="BX104" s="348"/>
      <c r="BY104" s="348"/>
      <c r="BZ104" s="348"/>
      <c r="CA104" s="348"/>
      <c r="CB104" s="348"/>
      <c r="CC104" s="348"/>
      <c r="CD104" s="348"/>
      <c r="CE104" s="348"/>
      <c r="CF104" s="348"/>
      <c r="CG104" s="334"/>
    </row>
    <row r="105" spans="1:85" ht="3" customHeight="1" x14ac:dyDescent="0.15">
      <c r="A105" s="2"/>
      <c r="B105" s="656"/>
      <c r="C105" s="657"/>
      <c r="D105" s="657"/>
      <c r="E105" s="657"/>
      <c r="F105" s="657"/>
      <c r="G105" s="657"/>
      <c r="H105" s="657"/>
      <c r="I105" s="657"/>
      <c r="J105" s="658"/>
      <c r="K105" s="516"/>
      <c r="L105" s="518"/>
      <c r="M105" s="474"/>
      <c r="N105" s="224"/>
      <c r="O105" s="225"/>
      <c r="P105" s="608"/>
      <c r="Q105" s="609"/>
      <c r="R105" s="609"/>
      <c r="S105" s="609"/>
      <c r="T105" s="609"/>
      <c r="U105" s="609"/>
      <c r="V105" s="609"/>
      <c r="W105" s="609"/>
      <c r="X105" s="609"/>
      <c r="Y105" s="609"/>
      <c r="Z105" s="609"/>
      <c r="AA105" s="609"/>
      <c r="AB105" s="609"/>
      <c r="AC105" s="609"/>
      <c r="AD105" s="609"/>
      <c r="AE105" s="609"/>
      <c r="AF105" s="610"/>
      <c r="AG105" s="618"/>
      <c r="AH105" s="619"/>
      <c r="AI105" s="619"/>
      <c r="AJ105" s="619"/>
      <c r="AK105" s="619"/>
      <c r="AL105" s="619"/>
      <c r="AM105" s="620"/>
      <c r="AN105" s="555"/>
      <c r="AO105" s="556"/>
      <c r="AP105" s="556"/>
      <c r="AQ105" s="556"/>
      <c r="AR105" s="556"/>
      <c r="AS105" s="556"/>
      <c r="AT105" s="556"/>
      <c r="AU105" s="556"/>
      <c r="AV105" s="556"/>
      <c r="AW105" s="556"/>
      <c r="AX105" s="557"/>
      <c r="BA105" s="308"/>
      <c r="BB105" s="309"/>
      <c r="BC105" s="310"/>
      <c r="BD105" s="299"/>
      <c r="BE105" s="300"/>
      <c r="BF105" s="300"/>
      <c r="BG105" s="300"/>
      <c r="BH105" s="300"/>
      <c r="BI105" s="300"/>
      <c r="BJ105" s="300"/>
      <c r="BK105" s="300"/>
      <c r="BL105" s="300"/>
      <c r="BM105" s="300"/>
      <c r="BN105" s="300"/>
      <c r="BO105" s="300"/>
      <c r="BP105" s="301"/>
      <c r="BQ105" s="339"/>
      <c r="BR105" s="340"/>
      <c r="BS105" s="341"/>
      <c r="BT105" s="347"/>
      <c r="BU105" s="348"/>
      <c r="BV105" s="348"/>
      <c r="BW105" s="348"/>
      <c r="BX105" s="348"/>
      <c r="BY105" s="348"/>
      <c r="BZ105" s="348"/>
      <c r="CA105" s="348"/>
      <c r="CB105" s="348"/>
      <c r="CC105" s="348"/>
      <c r="CD105" s="348"/>
      <c r="CE105" s="348"/>
      <c r="CF105" s="348"/>
      <c r="CG105" s="334"/>
    </row>
    <row r="106" spans="1:85" ht="3" customHeight="1" x14ac:dyDescent="0.15">
      <c r="A106" s="2"/>
      <c r="B106" s="656"/>
      <c r="C106" s="657"/>
      <c r="D106" s="657"/>
      <c r="E106" s="657"/>
      <c r="F106" s="657"/>
      <c r="G106" s="657"/>
      <c r="H106" s="657"/>
      <c r="I106" s="657"/>
      <c r="J106" s="658"/>
      <c r="K106" s="516"/>
      <c r="L106" s="518"/>
      <c r="M106" s="474"/>
      <c r="N106" s="224"/>
      <c r="O106" s="225"/>
      <c r="P106" s="608"/>
      <c r="Q106" s="609"/>
      <c r="R106" s="609"/>
      <c r="S106" s="609"/>
      <c r="T106" s="609"/>
      <c r="U106" s="609"/>
      <c r="V106" s="609"/>
      <c r="W106" s="609"/>
      <c r="X106" s="609"/>
      <c r="Y106" s="609"/>
      <c r="Z106" s="609"/>
      <c r="AA106" s="609"/>
      <c r="AB106" s="609"/>
      <c r="AC106" s="609"/>
      <c r="AD106" s="609"/>
      <c r="AE106" s="609"/>
      <c r="AF106" s="610"/>
      <c r="AG106" s="618"/>
      <c r="AH106" s="619"/>
      <c r="AI106" s="619"/>
      <c r="AJ106" s="619"/>
      <c r="AK106" s="619"/>
      <c r="AL106" s="619"/>
      <c r="AM106" s="620"/>
      <c r="AN106" s="555"/>
      <c r="AO106" s="556"/>
      <c r="AP106" s="556"/>
      <c r="AQ106" s="556"/>
      <c r="AR106" s="556"/>
      <c r="AS106" s="556"/>
      <c r="AT106" s="556"/>
      <c r="AU106" s="556"/>
      <c r="AV106" s="556"/>
      <c r="AW106" s="556"/>
      <c r="AX106" s="557"/>
      <c r="BA106" s="308"/>
      <c r="BB106" s="309"/>
      <c r="BC106" s="310"/>
      <c r="BD106" s="299"/>
      <c r="BE106" s="300"/>
      <c r="BF106" s="300"/>
      <c r="BG106" s="300"/>
      <c r="BH106" s="300"/>
      <c r="BI106" s="300"/>
      <c r="BJ106" s="300"/>
      <c r="BK106" s="300"/>
      <c r="BL106" s="300"/>
      <c r="BM106" s="300"/>
      <c r="BN106" s="300"/>
      <c r="BO106" s="300"/>
      <c r="BP106" s="301"/>
      <c r="BQ106" s="339"/>
      <c r="BR106" s="340"/>
      <c r="BS106" s="341"/>
      <c r="BT106" s="347"/>
      <c r="BU106" s="348"/>
      <c r="BV106" s="348"/>
      <c r="BW106" s="348"/>
      <c r="BX106" s="348"/>
      <c r="BY106" s="348"/>
      <c r="BZ106" s="348"/>
      <c r="CA106" s="348"/>
      <c r="CB106" s="348"/>
      <c r="CC106" s="348"/>
      <c r="CD106" s="348"/>
      <c r="CE106" s="348"/>
      <c r="CF106" s="348"/>
      <c r="CG106" s="334"/>
    </row>
    <row r="107" spans="1:85" ht="3" customHeight="1" x14ac:dyDescent="0.15">
      <c r="A107" s="2"/>
      <c r="B107" s="656"/>
      <c r="C107" s="657"/>
      <c r="D107" s="657"/>
      <c r="E107" s="657"/>
      <c r="F107" s="657"/>
      <c r="G107" s="657"/>
      <c r="H107" s="657"/>
      <c r="I107" s="657"/>
      <c r="J107" s="658"/>
      <c r="K107" s="516"/>
      <c r="L107" s="518"/>
      <c r="M107" s="475"/>
      <c r="N107" s="227"/>
      <c r="O107" s="228"/>
      <c r="P107" s="611"/>
      <c r="Q107" s="612"/>
      <c r="R107" s="612"/>
      <c r="S107" s="612"/>
      <c r="T107" s="612"/>
      <c r="U107" s="612"/>
      <c r="V107" s="612"/>
      <c r="W107" s="612"/>
      <c r="X107" s="612"/>
      <c r="Y107" s="612"/>
      <c r="Z107" s="612"/>
      <c r="AA107" s="612"/>
      <c r="AB107" s="612"/>
      <c r="AC107" s="612"/>
      <c r="AD107" s="612"/>
      <c r="AE107" s="612"/>
      <c r="AF107" s="613"/>
      <c r="AG107" s="618"/>
      <c r="AH107" s="619"/>
      <c r="AI107" s="619"/>
      <c r="AJ107" s="619"/>
      <c r="AK107" s="619"/>
      <c r="AL107" s="619"/>
      <c r="AM107" s="620"/>
      <c r="AN107" s="555"/>
      <c r="AO107" s="556"/>
      <c r="AP107" s="556"/>
      <c r="AQ107" s="556"/>
      <c r="AR107" s="556"/>
      <c r="AS107" s="556"/>
      <c r="AT107" s="556"/>
      <c r="AU107" s="556"/>
      <c r="AV107" s="556"/>
      <c r="AW107" s="556"/>
      <c r="AX107" s="557"/>
      <c r="BA107" s="308"/>
      <c r="BB107" s="309"/>
      <c r="BC107" s="310"/>
      <c r="BD107" s="299"/>
      <c r="BE107" s="300"/>
      <c r="BF107" s="300"/>
      <c r="BG107" s="300"/>
      <c r="BH107" s="300"/>
      <c r="BI107" s="300"/>
      <c r="BJ107" s="300"/>
      <c r="BK107" s="300"/>
      <c r="BL107" s="300"/>
      <c r="BM107" s="300"/>
      <c r="BN107" s="300"/>
      <c r="BO107" s="300"/>
      <c r="BP107" s="301"/>
      <c r="BQ107" s="339"/>
      <c r="BR107" s="340"/>
      <c r="BS107" s="341"/>
      <c r="BT107" s="347"/>
      <c r="BU107" s="348"/>
      <c r="BV107" s="348"/>
      <c r="BW107" s="348"/>
      <c r="BX107" s="348"/>
      <c r="BY107" s="348"/>
      <c r="BZ107" s="348"/>
      <c r="CA107" s="348"/>
      <c r="CB107" s="348"/>
      <c r="CC107" s="348"/>
      <c r="CD107" s="348"/>
      <c r="CE107" s="348"/>
      <c r="CF107" s="348"/>
      <c r="CG107" s="334"/>
    </row>
    <row r="108" spans="1:85" ht="3" customHeight="1" x14ac:dyDescent="0.15">
      <c r="A108" s="2"/>
      <c r="B108" s="1499" t="s">
        <v>651</v>
      </c>
      <c r="C108" s="1500"/>
      <c r="D108" s="1500"/>
      <c r="E108" s="1500"/>
      <c r="F108" s="1500"/>
      <c r="G108" s="1500"/>
      <c r="H108" s="1500"/>
      <c r="I108" s="1500"/>
      <c r="J108" s="1501"/>
      <c r="K108" s="516"/>
      <c r="L108" s="518"/>
      <c r="M108" s="1505" t="s">
        <v>652</v>
      </c>
      <c r="N108" s="1399"/>
      <c r="O108" s="1400"/>
      <c r="P108" s="412" t="str">
        <f>IF(OR(データ!$F$170&lt;&gt;"",データ!$G$170&lt;&gt;""),データ!$B$9,IF(AND(データ!$C$117&lt;&gt;"0",データ!$D$117&lt;&gt;""),データ!$D$117,IF(データ!$D$118&lt;&gt;"",データ!$D$118,"")))</f>
        <v/>
      </c>
      <c r="Q108" s="413"/>
      <c r="R108" s="413"/>
      <c r="S108" s="413"/>
      <c r="T108" s="413"/>
      <c r="U108" s="413"/>
      <c r="V108" s="413"/>
      <c r="W108" s="413"/>
      <c r="X108" s="413"/>
      <c r="Y108" s="413"/>
      <c r="Z108" s="413"/>
      <c r="AA108" s="413"/>
      <c r="AB108" s="413"/>
      <c r="AC108" s="413"/>
      <c r="AD108" s="413"/>
      <c r="AE108" s="413"/>
      <c r="AF108" s="414"/>
      <c r="AG108" s="618"/>
      <c r="AH108" s="619"/>
      <c r="AI108" s="619"/>
      <c r="AJ108" s="619"/>
      <c r="AK108" s="619"/>
      <c r="AL108" s="619"/>
      <c r="AM108" s="620"/>
      <c r="AN108" s="555"/>
      <c r="AO108" s="556"/>
      <c r="AP108" s="556"/>
      <c r="AQ108" s="556"/>
      <c r="AR108" s="556"/>
      <c r="AS108" s="556"/>
      <c r="AT108" s="556"/>
      <c r="AU108" s="556"/>
      <c r="AV108" s="556"/>
      <c r="AW108" s="556"/>
      <c r="AX108" s="557"/>
      <c r="BA108" s="311"/>
      <c r="BB108" s="312"/>
      <c r="BC108" s="313"/>
      <c r="BD108" s="302"/>
      <c r="BE108" s="303"/>
      <c r="BF108" s="303"/>
      <c r="BG108" s="303"/>
      <c r="BH108" s="303"/>
      <c r="BI108" s="303"/>
      <c r="BJ108" s="303"/>
      <c r="BK108" s="303"/>
      <c r="BL108" s="303"/>
      <c r="BM108" s="303"/>
      <c r="BN108" s="303"/>
      <c r="BO108" s="303"/>
      <c r="BP108" s="304"/>
      <c r="BQ108" s="342"/>
      <c r="BR108" s="343"/>
      <c r="BS108" s="344"/>
      <c r="BT108" s="349"/>
      <c r="BU108" s="350"/>
      <c r="BV108" s="350"/>
      <c r="BW108" s="350"/>
      <c r="BX108" s="350"/>
      <c r="BY108" s="350"/>
      <c r="BZ108" s="350"/>
      <c r="CA108" s="350"/>
      <c r="CB108" s="350"/>
      <c r="CC108" s="350"/>
      <c r="CD108" s="350"/>
      <c r="CE108" s="350"/>
      <c r="CF108" s="350"/>
      <c r="CG108" s="335"/>
    </row>
    <row r="109" spans="1:85" ht="3" customHeight="1" x14ac:dyDescent="0.15">
      <c r="A109" s="2"/>
      <c r="B109" s="1499"/>
      <c r="C109" s="1500"/>
      <c r="D109" s="1500"/>
      <c r="E109" s="1500"/>
      <c r="F109" s="1500"/>
      <c r="G109" s="1500"/>
      <c r="H109" s="1500"/>
      <c r="I109" s="1500"/>
      <c r="J109" s="1501"/>
      <c r="K109" s="516"/>
      <c r="L109" s="518"/>
      <c r="M109" s="1506"/>
      <c r="N109" s="1402"/>
      <c r="O109" s="1403"/>
      <c r="P109" s="375"/>
      <c r="Q109" s="376"/>
      <c r="R109" s="376"/>
      <c r="S109" s="376"/>
      <c r="T109" s="376"/>
      <c r="U109" s="376"/>
      <c r="V109" s="376"/>
      <c r="W109" s="376"/>
      <c r="X109" s="376"/>
      <c r="Y109" s="376"/>
      <c r="Z109" s="376"/>
      <c r="AA109" s="376"/>
      <c r="AB109" s="376"/>
      <c r="AC109" s="376"/>
      <c r="AD109" s="376"/>
      <c r="AE109" s="376"/>
      <c r="AF109" s="415"/>
      <c r="AG109" s="618"/>
      <c r="AH109" s="619"/>
      <c r="AI109" s="619"/>
      <c r="AJ109" s="619"/>
      <c r="AK109" s="619"/>
      <c r="AL109" s="619"/>
      <c r="AM109" s="620"/>
      <c r="AN109" s="555"/>
      <c r="AO109" s="556"/>
      <c r="AP109" s="556"/>
      <c r="AQ109" s="556"/>
      <c r="AR109" s="556"/>
      <c r="AS109" s="556"/>
      <c r="AT109" s="556"/>
      <c r="AU109" s="556"/>
      <c r="AV109" s="556"/>
      <c r="AW109" s="556"/>
      <c r="AX109" s="557"/>
      <c r="BA109" s="314" t="s">
        <v>19</v>
      </c>
      <c r="BB109" s="315"/>
      <c r="BC109" s="316"/>
      <c r="BD109" s="296" t="s">
        <v>8</v>
      </c>
      <c r="BE109" s="297"/>
      <c r="BF109" s="298"/>
      <c r="BG109" s="296" t="s">
        <v>612</v>
      </c>
      <c r="BH109" s="297"/>
      <c r="BI109" s="297"/>
      <c r="BJ109" s="297"/>
      <c r="BK109" s="297"/>
      <c r="BL109" s="297"/>
      <c r="BM109" s="297"/>
      <c r="BN109" s="297"/>
      <c r="BO109" s="297"/>
      <c r="BP109" s="298"/>
      <c r="BQ109" s="336" t="s">
        <v>20</v>
      </c>
      <c r="BR109" s="337"/>
      <c r="BS109" s="338"/>
      <c r="BT109" s="345" t="str">
        <f>IF(データ!$B$34&lt;&gt;"",IF(OR(データ!$F$34&lt;&gt;"",データ!$B$34&lt;&gt;"0",データ!$C$34&lt;&gt;"0"),データ!$E$34,""),"")</f>
        <v/>
      </c>
      <c r="BU109" s="346"/>
      <c r="BV109" s="346"/>
      <c r="BW109" s="346"/>
      <c r="BX109" s="346"/>
      <c r="BY109" s="346"/>
      <c r="BZ109" s="346"/>
      <c r="CA109" s="346"/>
      <c r="CB109" s="346"/>
      <c r="CC109" s="346"/>
      <c r="CD109" s="346"/>
      <c r="CE109" s="346"/>
      <c r="CF109" s="346"/>
      <c r="CG109" s="333"/>
    </row>
    <row r="110" spans="1:85" ht="3" customHeight="1" x14ac:dyDescent="0.15">
      <c r="A110" s="2"/>
      <c r="B110" s="1499"/>
      <c r="C110" s="1500"/>
      <c r="D110" s="1500"/>
      <c r="E110" s="1500"/>
      <c r="F110" s="1500"/>
      <c r="G110" s="1500"/>
      <c r="H110" s="1500"/>
      <c r="I110" s="1500"/>
      <c r="J110" s="1501"/>
      <c r="K110" s="516"/>
      <c r="L110" s="518"/>
      <c r="M110" s="1506"/>
      <c r="N110" s="1402"/>
      <c r="O110" s="1403"/>
      <c r="P110" s="375"/>
      <c r="Q110" s="376"/>
      <c r="R110" s="376"/>
      <c r="S110" s="376"/>
      <c r="T110" s="376"/>
      <c r="U110" s="376"/>
      <c r="V110" s="376"/>
      <c r="W110" s="376"/>
      <c r="X110" s="376"/>
      <c r="Y110" s="376"/>
      <c r="Z110" s="376"/>
      <c r="AA110" s="376"/>
      <c r="AB110" s="376"/>
      <c r="AC110" s="376"/>
      <c r="AD110" s="376"/>
      <c r="AE110" s="376"/>
      <c r="AF110" s="415"/>
      <c r="AG110" s="618"/>
      <c r="AH110" s="619"/>
      <c r="AI110" s="619"/>
      <c r="AJ110" s="619"/>
      <c r="AK110" s="619"/>
      <c r="AL110" s="619"/>
      <c r="AM110" s="620"/>
      <c r="AN110" s="555"/>
      <c r="AO110" s="556"/>
      <c r="AP110" s="556"/>
      <c r="AQ110" s="556"/>
      <c r="AR110" s="556"/>
      <c r="AS110" s="556"/>
      <c r="AT110" s="556"/>
      <c r="AU110" s="556"/>
      <c r="AV110" s="556"/>
      <c r="AW110" s="556"/>
      <c r="AX110" s="557"/>
      <c r="BA110" s="308"/>
      <c r="BB110" s="309"/>
      <c r="BC110" s="310"/>
      <c r="BD110" s="299"/>
      <c r="BE110" s="300"/>
      <c r="BF110" s="301"/>
      <c r="BG110" s="299"/>
      <c r="BH110" s="300"/>
      <c r="BI110" s="300"/>
      <c r="BJ110" s="300"/>
      <c r="BK110" s="300"/>
      <c r="BL110" s="300"/>
      <c r="BM110" s="300"/>
      <c r="BN110" s="300"/>
      <c r="BO110" s="300"/>
      <c r="BP110" s="301"/>
      <c r="BQ110" s="339"/>
      <c r="BR110" s="340"/>
      <c r="BS110" s="341"/>
      <c r="BT110" s="347"/>
      <c r="BU110" s="348"/>
      <c r="BV110" s="348"/>
      <c r="BW110" s="348"/>
      <c r="BX110" s="348"/>
      <c r="BY110" s="348"/>
      <c r="BZ110" s="348"/>
      <c r="CA110" s="348"/>
      <c r="CB110" s="348"/>
      <c r="CC110" s="348"/>
      <c r="CD110" s="348"/>
      <c r="CE110" s="348"/>
      <c r="CF110" s="348"/>
      <c r="CG110" s="334"/>
    </row>
    <row r="111" spans="1:85" ht="3" customHeight="1" x14ac:dyDescent="0.15">
      <c r="A111" s="2"/>
      <c r="B111" s="1499"/>
      <c r="C111" s="1500"/>
      <c r="D111" s="1500"/>
      <c r="E111" s="1500"/>
      <c r="F111" s="1500"/>
      <c r="G111" s="1500"/>
      <c r="H111" s="1500"/>
      <c r="I111" s="1500"/>
      <c r="J111" s="1501"/>
      <c r="K111" s="516"/>
      <c r="L111" s="518"/>
      <c r="M111" s="1506"/>
      <c r="N111" s="1402"/>
      <c r="O111" s="1403"/>
      <c r="P111" s="375"/>
      <c r="Q111" s="376"/>
      <c r="R111" s="376"/>
      <c r="S111" s="376"/>
      <c r="T111" s="376"/>
      <c r="U111" s="376"/>
      <c r="V111" s="376"/>
      <c r="W111" s="376"/>
      <c r="X111" s="376"/>
      <c r="Y111" s="376"/>
      <c r="Z111" s="376"/>
      <c r="AA111" s="376"/>
      <c r="AB111" s="376"/>
      <c r="AC111" s="376"/>
      <c r="AD111" s="376"/>
      <c r="AE111" s="376"/>
      <c r="AF111" s="415"/>
      <c r="AG111" s="618"/>
      <c r="AH111" s="619"/>
      <c r="AI111" s="619"/>
      <c r="AJ111" s="619"/>
      <c r="AK111" s="619"/>
      <c r="AL111" s="619"/>
      <c r="AM111" s="620"/>
      <c r="AN111" s="555"/>
      <c r="AO111" s="556"/>
      <c r="AP111" s="556"/>
      <c r="AQ111" s="556"/>
      <c r="AR111" s="556"/>
      <c r="AS111" s="556"/>
      <c r="AT111" s="556"/>
      <c r="AU111" s="556"/>
      <c r="AV111" s="556"/>
      <c r="AW111" s="556"/>
      <c r="AX111" s="557"/>
      <c r="BA111" s="308"/>
      <c r="BB111" s="309"/>
      <c r="BC111" s="310"/>
      <c r="BD111" s="299"/>
      <c r="BE111" s="300"/>
      <c r="BF111" s="301"/>
      <c r="BG111" s="299"/>
      <c r="BH111" s="300"/>
      <c r="BI111" s="300"/>
      <c r="BJ111" s="300"/>
      <c r="BK111" s="300"/>
      <c r="BL111" s="300"/>
      <c r="BM111" s="300"/>
      <c r="BN111" s="300"/>
      <c r="BO111" s="300"/>
      <c r="BP111" s="301"/>
      <c r="BQ111" s="339"/>
      <c r="BR111" s="340"/>
      <c r="BS111" s="341"/>
      <c r="BT111" s="347"/>
      <c r="BU111" s="348"/>
      <c r="BV111" s="348"/>
      <c r="BW111" s="348"/>
      <c r="BX111" s="348"/>
      <c r="BY111" s="348"/>
      <c r="BZ111" s="348"/>
      <c r="CA111" s="348"/>
      <c r="CB111" s="348"/>
      <c r="CC111" s="348"/>
      <c r="CD111" s="348"/>
      <c r="CE111" s="348"/>
      <c r="CF111" s="348"/>
      <c r="CG111" s="334"/>
    </row>
    <row r="112" spans="1:85" ht="3" customHeight="1" x14ac:dyDescent="0.15">
      <c r="A112" s="2"/>
      <c r="B112" s="1499"/>
      <c r="C112" s="1500"/>
      <c r="D112" s="1500"/>
      <c r="E112" s="1500"/>
      <c r="F112" s="1500"/>
      <c r="G112" s="1500"/>
      <c r="H112" s="1500"/>
      <c r="I112" s="1500"/>
      <c r="J112" s="1501"/>
      <c r="K112" s="516"/>
      <c r="L112" s="518"/>
      <c r="M112" s="1506"/>
      <c r="N112" s="1402"/>
      <c r="O112" s="1403"/>
      <c r="P112" s="375"/>
      <c r="Q112" s="376"/>
      <c r="R112" s="376"/>
      <c r="S112" s="376"/>
      <c r="T112" s="376"/>
      <c r="U112" s="376"/>
      <c r="V112" s="376"/>
      <c r="W112" s="376"/>
      <c r="X112" s="376"/>
      <c r="Y112" s="376"/>
      <c r="Z112" s="376"/>
      <c r="AA112" s="376"/>
      <c r="AB112" s="376"/>
      <c r="AC112" s="376"/>
      <c r="AD112" s="376"/>
      <c r="AE112" s="376"/>
      <c r="AF112" s="415"/>
      <c r="AG112" s="618"/>
      <c r="AH112" s="619"/>
      <c r="AI112" s="619"/>
      <c r="AJ112" s="619"/>
      <c r="AK112" s="619"/>
      <c r="AL112" s="619"/>
      <c r="AM112" s="620"/>
      <c r="AN112" s="555"/>
      <c r="AO112" s="556"/>
      <c r="AP112" s="556"/>
      <c r="AQ112" s="556"/>
      <c r="AR112" s="556"/>
      <c r="AS112" s="556"/>
      <c r="AT112" s="556"/>
      <c r="AU112" s="556"/>
      <c r="AV112" s="556"/>
      <c r="AW112" s="556"/>
      <c r="AX112" s="557"/>
      <c r="BA112" s="308"/>
      <c r="BB112" s="309"/>
      <c r="BC112" s="310"/>
      <c r="BD112" s="299"/>
      <c r="BE112" s="300"/>
      <c r="BF112" s="301"/>
      <c r="BG112" s="299"/>
      <c r="BH112" s="300"/>
      <c r="BI112" s="300"/>
      <c r="BJ112" s="300"/>
      <c r="BK112" s="300"/>
      <c r="BL112" s="300"/>
      <c r="BM112" s="300"/>
      <c r="BN112" s="300"/>
      <c r="BO112" s="300"/>
      <c r="BP112" s="301"/>
      <c r="BQ112" s="339"/>
      <c r="BR112" s="340"/>
      <c r="BS112" s="341"/>
      <c r="BT112" s="347"/>
      <c r="BU112" s="348"/>
      <c r="BV112" s="348"/>
      <c r="BW112" s="348"/>
      <c r="BX112" s="348"/>
      <c r="BY112" s="348"/>
      <c r="BZ112" s="348"/>
      <c r="CA112" s="348"/>
      <c r="CB112" s="348"/>
      <c r="CC112" s="348"/>
      <c r="CD112" s="348"/>
      <c r="CE112" s="348"/>
      <c r="CF112" s="348"/>
      <c r="CG112" s="334"/>
    </row>
    <row r="113" spans="1:85" ht="3" customHeight="1" x14ac:dyDescent="0.15">
      <c r="A113" s="2"/>
      <c r="B113" s="1499"/>
      <c r="C113" s="1500"/>
      <c r="D113" s="1500"/>
      <c r="E113" s="1500"/>
      <c r="F113" s="1500"/>
      <c r="G113" s="1500"/>
      <c r="H113" s="1500"/>
      <c r="I113" s="1500"/>
      <c r="J113" s="1501"/>
      <c r="K113" s="516"/>
      <c r="L113" s="518"/>
      <c r="M113" s="1507"/>
      <c r="N113" s="1508"/>
      <c r="O113" s="1509"/>
      <c r="P113" s="378"/>
      <c r="Q113" s="379"/>
      <c r="R113" s="379"/>
      <c r="S113" s="379"/>
      <c r="T113" s="379"/>
      <c r="U113" s="379"/>
      <c r="V113" s="379"/>
      <c r="W113" s="379"/>
      <c r="X113" s="379"/>
      <c r="Y113" s="379"/>
      <c r="Z113" s="379"/>
      <c r="AA113" s="379"/>
      <c r="AB113" s="379"/>
      <c r="AC113" s="379"/>
      <c r="AD113" s="379"/>
      <c r="AE113" s="379"/>
      <c r="AF113" s="416"/>
      <c r="AG113" s="541"/>
      <c r="AH113" s="542"/>
      <c r="AI113" s="542"/>
      <c r="AJ113" s="542"/>
      <c r="AK113" s="542"/>
      <c r="AL113" s="542"/>
      <c r="AM113" s="621"/>
      <c r="AN113" s="558"/>
      <c r="AO113" s="559"/>
      <c r="AP113" s="559"/>
      <c r="AQ113" s="559"/>
      <c r="AR113" s="559"/>
      <c r="AS113" s="559"/>
      <c r="AT113" s="559"/>
      <c r="AU113" s="559"/>
      <c r="AV113" s="559"/>
      <c r="AW113" s="559"/>
      <c r="AX113" s="560"/>
      <c r="BA113" s="308"/>
      <c r="BB113" s="309"/>
      <c r="BC113" s="310"/>
      <c r="BD113" s="299"/>
      <c r="BE113" s="300"/>
      <c r="BF113" s="301"/>
      <c r="BG113" s="299"/>
      <c r="BH113" s="300"/>
      <c r="BI113" s="300"/>
      <c r="BJ113" s="300"/>
      <c r="BK113" s="300"/>
      <c r="BL113" s="300"/>
      <c r="BM113" s="300"/>
      <c r="BN113" s="300"/>
      <c r="BO113" s="300"/>
      <c r="BP113" s="301"/>
      <c r="BQ113" s="339"/>
      <c r="BR113" s="340"/>
      <c r="BS113" s="341"/>
      <c r="BT113" s="347"/>
      <c r="BU113" s="348"/>
      <c r="BV113" s="348"/>
      <c r="BW113" s="348"/>
      <c r="BX113" s="348"/>
      <c r="BY113" s="348"/>
      <c r="BZ113" s="348"/>
      <c r="CA113" s="348"/>
      <c r="CB113" s="348"/>
      <c r="CC113" s="348"/>
      <c r="CD113" s="348"/>
      <c r="CE113" s="348"/>
      <c r="CF113" s="348"/>
      <c r="CG113" s="334"/>
    </row>
    <row r="114" spans="1:85" ht="3" customHeight="1" x14ac:dyDescent="0.15">
      <c r="A114" s="2"/>
      <c r="B114" s="1499"/>
      <c r="C114" s="1500"/>
      <c r="D114" s="1500"/>
      <c r="E114" s="1500"/>
      <c r="F114" s="1500"/>
      <c r="G114" s="1500"/>
      <c r="H114" s="1500"/>
      <c r="I114" s="1500"/>
      <c r="J114" s="1501"/>
      <c r="K114" s="516"/>
      <c r="L114" s="518"/>
      <c r="M114" s="638" t="s">
        <v>621</v>
      </c>
      <c r="N114" s="639"/>
      <c r="O114" s="639"/>
      <c r="P114" s="640"/>
      <c r="Q114" s="1510"/>
      <c r="R114" s="1511"/>
      <c r="S114" s="1511"/>
      <c r="T114" s="1511"/>
      <c r="U114" s="1511"/>
      <c r="V114" s="1511"/>
      <c r="W114" s="1511"/>
      <c r="X114" s="1511"/>
      <c r="Y114" s="1511"/>
      <c r="Z114" s="1511"/>
      <c r="AA114" s="1511"/>
      <c r="AB114" s="1511"/>
      <c r="AC114" s="1511"/>
      <c r="AD114" s="1511"/>
      <c r="AE114" s="1511"/>
      <c r="AF114" s="1511"/>
      <c r="AG114" s="1511"/>
      <c r="AH114" s="1511"/>
      <c r="AI114" s="1511"/>
      <c r="AJ114" s="1511"/>
      <c r="AK114" s="1511"/>
      <c r="AL114" s="1511"/>
      <c r="AM114" s="1511"/>
      <c r="AN114" s="1511"/>
      <c r="AO114" s="1512"/>
      <c r="AP114" s="622"/>
      <c r="AQ114" s="623"/>
      <c r="AR114" s="623"/>
      <c r="AS114" s="623"/>
      <c r="AT114" s="623"/>
      <c r="AU114" s="623"/>
      <c r="AV114" s="623"/>
      <c r="AW114" s="623"/>
      <c r="AX114" s="624"/>
      <c r="BA114" s="308"/>
      <c r="BB114" s="309"/>
      <c r="BC114" s="310"/>
      <c r="BD114" s="299"/>
      <c r="BE114" s="300"/>
      <c r="BF114" s="301"/>
      <c r="BG114" s="302"/>
      <c r="BH114" s="303"/>
      <c r="BI114" s="303"/>
      <c r="BJ114" s="303"/>
      <c r="BK114" s="303"/>
      <c r="BL114" s="303"/>
      <c r="BM114" s="303"/>
      <c r="BN114" s="303"/>
      <c r="BO114" s="303"/>
      <c r="BP114" s="304"/>
      <c r="BQ114" s="342"/>
      <c r="BR114" s="343"/>
      <c r="BS114" s="344"/>
      <c r="BT114" s="349"/>
      <c r="BU114" s="350"/>
      <c r="BV114" s="350"/>
      <c r="BW114" s="350"/>
      <c r="BX114" s="350"/>
      <c r="BY114" s="350"/>
      <c r="BZ114" s="350"/>
      <c r="CA114" s="350"/>
      <c r="CB114" s="350"/>
      <c r="CC114" s="350"/>
      <c r="CD114" s="350"/>
      <c r="CE114" s="350"/>
      <c r="CF114" s="350"/>
      <c r="CG114" s="335"/>
    </row>
    <row r="115" spans="1:85" ht="3" customHeight="1" x14ac:dyDescent="0.15">
      <c r="A115" s="2"/>
      <c r="B115" s="1499"/>
      <c r="C115" s="1500"/>
      <c r="D115" s="1500"/>
      <c r="E115" s="1500"/>
      <c r="F115" s="1500"/>
      <c r="G115" s="1500"/>
      <c r="H115" s="1500"/>
      <c r="I115" s="1500"/>
      <c r="J115" s="1501"/>
      <c r="K115" s="516"/>
      <c r="L115" s="518"/>
      <c r="M115" s="641"/>
      <c r="N115" s="642"/>
      <c r="O115" s="642"/>
      <c r="P115" s="643"/>
      <c r="Q115" s="1513"/>
      <c r="R115" s="1514"/>
      <c r="S115" s="1514"/>
      <c r="T115" s="1514"/>
      <c r="U115" s="1514"/>
      <c r="V115" s="1514"/>
      <c r="W115" s="1514"/>
      <c r="X115" s="1514"/>
      <c r="Y115" s="1514"/>
      <c r="Z115" s="1514"/>
      <c r="AA115" s="1514"/>
      <c r="AB115" s="1514"/>
      <c r="AC115" s="1514"/>
      <c r="AD115" s="1514"/>
      <c r="AE115" s="1514"/>
      <c r="AF115" s="1514"/>
      <c r="AG115" s="1514"/>
      <c r="AH115" s="1514"/>
      <c r="AI115" s="1514"/>
      <c r="AJ115" s="1514"/>
      <c r="AK115" s="1514"/>
      <c r="AL115" s="1514"/>
      <c r="AM115" s="1514"/>
      <c r="AN115" s="1514"/>
      <c r="AO115" s="1515"/>
      <c r="AP115" s="625"/>
      <c r="AQ115" s="626"/>
      <c r="AR115" s="626"/>
      <c r="AS115" s="626"/>
      <c r="AT115" s="626"/>
      <c r="AU115" s="626"/>
      <c r="AV115" s="626"/>
      <c r="AW115" s="626"/>
      <c r="AX115" s="627"/>
      <c r="BA115" s="308"/>
      <c r="BB115" s="309"/>
      <c r="BC115" s="310"/>
      <c r="BD115" s="299" t="s">
        <v>10</v>
      </c>
      <c r="BE115" s="300"/>
      <c r="BF115" s="301"/>
      <c r="BG115" s="417" t="s">
        <v>613</v>
      </c>
      <c r="BH115" s="418"/>
      <c r="BI115" s="418"/>
      <c r="BJ115" s="418"/>
      <c r="BK115" s="418"/>
      <c r="BL115" s="418"/>
      <c r="BM115" s="418"/>
      <c r="BN115" s="418"/>
      <c r="BO115" s="418"/>
      <c r="BP115" s="419"/>
      <c r="BQ115" s="336" t="s">
        <v>21</v>
      </c>
      <c r="BR115" s="337"/>
      <c r="BS115" s="338"/>
      <c r="BT115" s="345" t="str">
        <f>IF(データ!$B$36&lt;&gt;"",IF(OR(データ!$F$36&lt;&gt;"",データ!$B$36&lt;&gt;"0",データ!$C$36&lt;&gt;"0"),データ!$E$36,""),"")</f>
        <v/>
      </c>
      <c r="BU115" s="346"/>
      <c r="BV115" s="346"/>
      <c r="BW115" s="346"/>
      <c r="BX115" s="346"/>
      <c r="BY115" s="346"/>
      <c r="BZ115" s="346"/>
      <c r="CA115" s="346"/>
      <c r="CB115" s="346"/>
      <c r="CC115" s="346"/>
      <c r="CD115" s="346"/>
      <c r="CE115" s="346"/>
      <c r="CF115" s="346"/>
      <c r="CG115" s="333"/>
    </row>
    <row r="116" spans="1:85" ht="3" customHeight="1" x14ac:dyDescent="0.15">
      <c r="A116" s="2"/>
      <c r="B116" s="1499"/>
      <c r="C116" s="1500"/>
      <c r="D116" s="1500"/>
      <c r="E116" s="1500"/>
      <c r="F116" s="1500"/>
      <c r="G116" s="1500"/>
      <c r="H116" s="1500"/>
      <c r="I116" s="1500"/>
      <c r="J116" s="1501"/>
      <c r="K116" s="516"/>
      <c r="L116" s="518"/>
      <c r="M116" s="641"/>
      <c r="N116" s="642"/>
      <c r="O116" s="642"/>
      <c r="P116" s="643"/>
      <c r="Q116" s="1513"/>
      <c r="R116" s="1514"/>
      <c r="S116" s="1514"/>
      <c r="T116" s="1514"/>
      <c r="U116" s="1514"/>
      <c r="V116" s="1514"/>
      <c r="W116" s="1514"/>
      <c r="X116" s="1514"/>
      <c r="Y116" s="1514"/>
      <c r="Z116" s="1514"/>
      <c r="AA116" s="1514"/>
      <c r="AB116" s="1514"/>
      <c r="AC116" s="1514"/>
      <c r="AD116" s="1514"/>
      <c r="AE116" s="1514"/>
      <c r="AF116" s="1514"/>
      <c r="AG116" s="1514"/>
      <c r="AH116" s="1514"/>
      <c r="AI116" s="1514"/>
      <c r="AJ116" s="1514"/>
      <c r="AK116" s="1514"/>
      <c r="AL116" s="1514"/>
      <c r="AM116" s="1514"/>
      <c r="AN116" s="1514"/>
      <c r="AO116" s="1515"/>
      <c r="AP116" s="625"/>
      <c r="AQ116" s="626"/>
      <c r="AR116" s="626"/>
      <c r="AS116" s="626"/>
      <c r="AT116" s="626"/>
      <c r="AU116" s="626"/>
      <c r="AV116" s="626"/>
      <c r="AW116" s="626"/>
      <c r="AX116" s="627"/>
      <c r="BA116" s="308"/>
      <c r="BB116" s="309"/>
      <c r="BC116" s="310"/>
      <c r="BD116" s="299"/>
      <c r="BE116" s="300"/>
      <c r="BF116" s="301"/>
      <c r="BG116" s="420"/>
      <c r="BH116" s="421"/>
      <c r="BI116" s="421"/>
      <c r="BJ116" s="421"/>
      <c r="BK116" s="421"/>
      <c r="BL116" s="421"/>
      <c r="BM116" s="421"/>
      <c r="BN116" s="421"/>
      <c r="BO116" s="421"/>
      <c r="BP116" s="422"/>
      <c r="BQ116" s="339"/>
      <c r="BR116" s="340"/>
      <c r="BS116" s="341"/>
      <c r="BT116" s="347"/>
      <c r="BU116" s="348"/>
      <c r="BV116" s="348"/>
      <c r="BW116" s="348"/>
      <c r="BX116" s="348"/>
      <c r="BY116" s="348"/>
      <c r="BZ116" s="348"/>
      <c r="CA116" s="348"/>
      <c r="CB116" s="348"/>
      <c r="CC116" s="348"/>
      <c r="CD116" s="348"/>
      <c r="CE116" s="348"/>
      <c r="CF116" s="348"/>
      <c r="CG116" s="334"/>
    </row>
    <row r="117" spans="1:85" ht="3" customHeight="1" x14ac:dyDescent="0.15">
      <c r="A117" s="2"/>
      <c r="B117" s="1499"/>
      <c r="C117" s="1500"/>
      <c r="D117" s="1500"/>
      <c r="E117" s="1500"/>
      <c r="F117" s="1500"/>
      <c r="G117" s="1500"/>
      <c r="H117" s="1500"/>
      <c r="I117" s="1500"/>
      <c r="J117" s="1501"/>
      <c r="K117" s="516"/>
      <c r="L117" s="518"/>
      <c r="M117" s="641"/>
      <c r="N117" s="642"/>
      <c r="O117" s="642"/>
      <c r="P117" s="643"/>
      <c r="Q117" s="1513"/>
      <c r="R117" s="1514"/>
      <c r="S117" s="1514"/>
      <c r="T117" s="1514"/>
      <c r="U117" s="1514"/>
      <c r="V117" s="1514"/>
      <c r="W117" s="1514"/>
      <c r="X117" s="1514"/>
      <c r="Y117" s="1514"/>
      <c r="Z117" s="1514"/>
      <c r="AA117" s="1514"/>
      <c r="AB117" s="1514"/>
      <c r="AC117" s="1514"/>
      <c r="AD117" s="1514"/>
      <c r="AE117" s="1514"/>
      <c r="AF117" s="1514"/>
      <c r="AG117" s="1514"/>
      <c r="AH117" s="1514"/>
      <c r="AI117" s="1514"/>
      <c r="AJ117" s="1514"/>
      <c r="AK117" s="1514"/>
      <c r="AL117" s="1514"/>
      <c r="AM117" s="1514"/>
      <c r="AN117" s="1514"/>
      <c r="AO117" s="1515"/>
      <c r="AP117" s="625"/>
      <c r="AQ117" s="626"/>
      <c r="AR117" s="626"/>
      <c r="AS117" s="626"/>
      <c r="AT117" s="626"/>
      <c r="AU117" s="626"/>
      <c r="AV117" s="626"/>
      <c r="AW117" s="626"/>
      <c r="AX117" s="627"/>
      <c r="BA117" s="308"/>
      <c r="BB117" s="309"/>
      <c r="BC117" s="310"/>
      <c r="BD117" s="299"/>
      <c r="BE117" s="300"/>
      <c r="BF117" s="301"/>
      <c r="BG117" s="420"/>
      <c r="BH117" s="421"/>
      <c r="BI117" s="421"/>
      <c r="BJ117" s="421"/>
      <c r="BK117" s="421"/>
      <c r="BL117" s="421"/>
      <c r="BM117" s="421"/>
      <c r="BN117" s="421"/>
      <c r="BO117" s="421"/>
      <c r="BP117" s="422"/>
      <c r="BQ117" s="339"/>
      <c r="BR117" s="340"/>
      <c r="BS117" s="341"/>
      <c r="BT117" s="347"/>
      <c r="BU117" s="348"/>
      <c r="BV117" s="348"/>
      <c r="BW117" s="348"/>
      <c r="BX117" s="348"/>
      <c r="BY117" s="348"/>
      <c r="BZ117" s="348"/>
      <c r="CA117" s="348"/>
      <c r="CB117" s="348"/>
      <c r="CC117" s="348"/>
      <c r="CD117" s="348"/>
      <c r="CE117" s="348"/>
      <c r="CF117" s="348"/>
      <c r="CG117" s="334"/>
    </row>
    <row r="118" spans="1:85" ht="3" customHeight="1" x14ac:dyDescent="0.15">
      <c r="A118" s="2"/>
      <c r="B118" s="1499"/>
      <c r="C118" s="1500"/>
      <c r="D118" s="1500"/>
      <c r="E118" s="1500"/>
      <c r="F118" s="1500"/>
      <c r="G118" s="1500"/>
      <c r="H118" s="1500"/>
      <c r="I118" s="1500"/>
      <c r="J118" s="1501"/>
      <c r="K118" s="586"/>
      <c r="L118" s="587"/>
      <c r="M118" s="644"/>
      <c r="N118" s="645"/>
      <c r="O118" s="645"/>
      <c r="P118" s="646"/>
      <c r="Q118" s="1516"/>
      <c r="R118" s="1517"/>
      <c r="S118" s="1517"/>
      <c r="T118" s="1517"/>
      <c r="U118" s="1517"/>
      <c r="V118" s="1517"/>
      <c r="W118" s="1517"/>
      <c r="X118" s="1517"/>
      <c r="Y118" s="1517"/>
      <c r="Z118" s="1517"/>
      <c r="AA118" s="1517"/>
      <c r="AB118" s="1517"/>
      <c r="AC118" s="1517"/>
      <c r="AD118" s="1517"/>
      <c r="AE118" s="1517"/>
      <c r="AF118" s="1517"/>
      <c r="AG118" s="1517"/>
      <c r="AH118" s="1517"/>
      <c r="AI118" s="1517"/>
      <c r="AJ118" s="1517"/>
      <c r="AK118" s="1517"/>
      <c r="AL118" s="1517"/>
      <c r="AM118" s="1517"/>
      <c r="AN118" s="1517"/>
      <c r="AO118" s="1518"/>
      <c r="AP118" s="628"/>
      <c r="AQ118" s="629"/>
      <c r="AR118" s="629"/>
      <c r="AS118" s="629"/>
      <c r="AT118" s="629"/>
      <c r="AU118" s="629"/>
      <c r="AV118" s="629"/>
      <c r="AW118" s="629"/>
      <c r="AX118" s="630"/>
      <c r="BA118" s="308"/>
      <c r="BB118" s="309"/>
      <c r="BC118" s="310"/>
      <c r="BD118" s="299"/>
      <c r="BE118" s="300"/>
      <c r="BF118" s="301"/>
      <c r="BG118" s="420"/>
      <c r="BH118" s="421"/>
      <c r="BI118" s="421"/>
      <c r="BJ118" s="421"/>
      <c r="BK118" s="421"/>
      <c r="BL118" s="421"/>
      <c r="BM118" s="421"/>
      <c r="BN118" s="421"/>
      <c r="BO118" s="421"/>
      <c r="BP118" s="422"/>
      <c r="BQ118" s="339"/>
      <c r="BR118" s="340"/>
      <c r="BS118" s="341"/>
      <c r="BT118" s="347"/>
      <c r="BU118" s="348"/>
      <c r="BV118" s="348"/>
      <c r="BW118" s="348"/>
      <c r="BX118" s="348"/>
      <c r="BY118" s="348"/>
      <c r="BZ118" s="348"/>
      <c r="CA118" s="348"/>
      <c r="CB118" s="348"/>
      <c r="CC118" s="348"/>
      <c r="CD118" s="348"/>
      <c r="CE118" s="348"/>
      <c r="CF118" s="348"/>
      <c r="CG118" s="334"/>
    </row>
    <row r="119" spans="1:85" ht="3" customHeight="1" x14ac:dyDescent="0.15">
      <c r="A119" s="2"/>
      <c r="B119" s="1499"/>
      <c r="C119" s="1500"/>
      <c r="D119" s="1500"/>
      <c r="E119" s="1500"/>
      <c r="F119" s="1500"/>
      <c r="G119" s="1500"/>
      <c r="H119" s="1500"/>
      <c r="I119" s="1500"/>
      <c r="J119" s="1501"/>
      <c r="K119" s="513">
        <v>2</v>
      </c>
      <c r="L119" s="515"/>
      <c r="M119" s="472" t="s">
        <v>653</v>
      </c>
      <c r="N119" s="983"/>
      <c r="O119" s="473"/>
      <c r="P119" s="605" t="str">
        <f>IF(OR(データ!$F$170&lt;&gt;"",データ!$G$170&lt;&gt;""),IF(AND(データ!$C$117&lt;&gt;"0",データ!$D$117&lt;&gt;""),IF(データ!$F$117&lt;&gt;"",データ!$F$117,""),IF(データ!$F$118&lt;&gt;"",データ!$F$118,"")),IF(AND(データ!$C$117&lt;&gt;"0",データ!$D$117&lt;&gt;""),IF(データ!$F$118&lt;&gt;"",データ!$F$118,""),IF(データ!$F$119&lt;&gt;"",データ!$F$119,"")))</f>
        <v/>
      </c>
      <c r="Q119" s="606"/>
      <c r="R119" s="606"/>
      <c r="S119" s="606"/>
      <c r="T119" s="606"/>
      <c r="U119" s="606"/>
      <c r="V119" s="606"/>
      <c r="W119" s="606"/>
      <c r="X119" s="606"/>
      <c r="Y119" s="606"/>
      <c r="Z119" s="606"/>
      <c r="AA119" s="606"/>
      <c r="AB119" s="606"/>
      <c r="AC119" s="606"/>
      <c r="AD119" s="606"/>
      <c r="AE119" s="606"/>
      <c r="AF119" s="607"/>
      <c r="AG119" s="538" t="s">
        <v>29</v>
      </c>
      <c r="AH119" s="539"/>
      <c r="AI119" s="539"/>
      <c r="AJ119" s="539"/>
      <c r="AK119" s="539"/>
      <c r="AL119" s="539"/>
      <c r="AM119" s="617"/>
      <c r="AN119" s="552" t="str">
        <f>IF(OR(データ!$F$170&lt;&gt;"",データ!$G$170&lt;&gt;""),IF(AND(データ!$C$117&lt;&gt;"0",データ!$D$117&lt;&gt;""),IF(データ!$E$117&lt;&gt;"",データ!$E$117,""),IF(データ!$E$118&lt;&gt;"",データ!$E$118,"")),IF(AND(データ!$C$117&lt;&gt;"0",データ!$D$117&lt;&gt;""),IF(データ!$E$118&lt;&gt;"",データ!$E$118,""),IF(データ!$E$119&lt;&gt;"",データ!$E$119,"")))</f>
        <v/>
      </c>
      <c r="AO119" s="553"/>
      <c r="AP119" s="553"/>
      <c r="AQ119" s="553"/>
      <c r="AR119" s="553"/>
      <c r="AS119" s="553"/>
      <c r="AT119" s="553"/>
      <c r="AU119" s="553"/>
      <c r="AV119" s="553"/>
      <c r="AW119" s="553"/>
      <c r="AX119" s="554"/>
      <c r="BA119" s="308"/>
      <c r="BB119" s="309"/>
      <c r="BC119" s="310"/>
      <c r="BD119" s="299"/>
      <c r="BE119" s="300"/>
      <c r="BF119" s="301"/>
      <c r="BG119" s="420"/>
      <c r="BH119" s="421"/>
      <c r="BI119" s="421"/>
      <c r="BJ119" s="421"/>
      <c r="BK119" s="421"/>
      <c r="BL119" s="421"/>
      <c r="BM119" s="421"/>
      <c r="BN119" s="421"/>
      <c r="BO119" s="421"/>
      <c r="BP119" s="422"/>
      <c r="BQ119" s="339"/>
      <c r="BR119" s="340"/>
      <c r="BS119" s="341"/>
      <c r="BT119" s="347"/>
      <c r="BU119" s="348"/>
      <c r="BV119" s="348"/>
      <c r="BW119" s="348"/>
      <c r="BX119" s="348"/>
      <c r="BY119" s="348"/>
      <c r="BZ119" s="348"/>
      <c r="CA119" s="348"/>
      <c r="CB119" s="348"/>
      <c r="CC119" s="348"/>
      <c r="CD119" s="348"/>
      <c r="CE119" s="348"/>
      <c r="CF119" s="348"/>
      <c r="CG119" s="334"/>
    </row>
    <row r="120" spans="1:85" ht="3" customHeight="1" x14ac:dyDescent="0.15">
      <c r="A120" s="2"/>
      <c r="B120" s="1499"/>
      <c r="C120" s="1500"/>
      <c r="D120" s="1500"/>
      <c r="E120" s="1500"/>
      <c r="F120" s="1500"/>
      <c r="G120" s="1500"/>
      <c r="H120" s="1500"/>
      <c r="I120" s="1500"/>
      <c r="J120" s="1501"/>
      <c r="K120" s="516"/>
      <c r="L120" s="518"/>
      <c r="M120" s="474"/>
      <c r="N120" s="224"/>
      <c r="O120" s="225"/>
      <c r="P120" s="608"/>
      <c r="Q120" s="609"/>
      <c r="R120" s="609"/>
      <c r="S120" s="609"/>
      <c r="T120" s="609"/>
      <c r="U120" s="609"/>
      <c r="V120" s="609"/>
      <c r="W120" s="609"/>
      <c r="X120" s="609"/>
      <c r="Y120" s="609"/>
      <c r="Z120" s="609"/>
      <c r="AA120" s="609"/>
      <c r="AB120" s="609"/>
      <c r="AC120" s="609"/>
      <c r="AD120" s="609"/>
      <c r="AE120" s="609"/>
      <c r="AF120" s="610"/>
      <c r="AG120" s="618"/>
      <c r="AH120" s="619"/>
      <c r="AI120" s="619"/>
      <c r="AJ120" s="619"/>
      <c r="AK120" s="619"/>
      <c r="AL120" s="619"/>
      <c r="AM120" s="620"/>
      <c r="AN120" s="555"/>
      <c r="AO120" s="556"/>
      <c r="AP120" s="556"/>
      <c r="AQ120" s="556"/>
      <c r="AR120" s="556"/>
      <c r="AS120" s="556"/>
      <c r="AT120" s="556"/>
      <c r="AU120" s="556"/>
      <c r="AV120" s="556"/>
      <c r="AW120" s="556"/>
      <c r="AX120" s="557"/>
      <c r="BA120" s="308"/>
      <c r="BB120" s="309"/>
      <c r="BC120" s="310"/>
      <c r="BD120" s="302"/>
      <c r="BE120" s="303"/>
      <c r="BF120" s="304"/>
      <c r="BG120" s="423"/>
      <c r="BH120" s="424"/>
      <c r="BI120" s="424"/>
      <c r="BJ120" s="424"/>
      <c r="BK120" s="424"/>
      <c r="BL120" s="424"/>
      <c r="BM120" s="424"/>
      <c r="BN120" s="424"/>
      <c r="BO120" s="424"/>
      <c r="BP120" s="425"/>
      <c r="BQ120" s="342"/>
      <c r="BR120" s="343"/>
      <c r="BS120" s="344"/>
      <c r="BT120" s="349"/>
      <c r="BU120" s="350"/>
      <c r="BV120" s="350"/>
      <c r="BW120" s="350"/>
      <c r="BX120" s="350"/>
      <c r="BY120" s="350"/>
      <c r="BZ120" s="350"/>
      <c r="CA120" s="350"/>
      <c r="CB120" s="350"/>
      <c r="CC120" s="350"/>
      <c r="CD120" s="350"/>
      <c r="CE120" s="350"/>
      <c r="CF120" s="350"/>
      <c r="CG120" s="335"/>
    </row>
    <row r="121" spans="1:85" ht="3" customHeight="1" x14ac:dyDescent="0.15">
      <c r="A121" s="2"/>
      <c r="B121" s="1499"/>
      <c r="C121" s="1500"/>
      <c r="D121" s="1500"/>
      <c r="E121" s="1500"/>
      <c r="F121" s="1500"/>
      <c r="G121" s="1500"/>
      <c r="H121" s="1500"/>
      <c r="I121" s="1500"/>
      <c r="J121" s="1501"/>
      <c r="K121" s="516"/>
      <c r="L121" s="518"/>
      <c r="M121" s="474"/>
      <c r="N121" s="224"/>
      <c r="O121" s="225"/>
      <c r="P121" s="608"/>
      <c r="Q121" s="609"/>
      <c r="R121" s="609"/>
      <c r="S121" s="609"/>
      <c r="T121" s="609"/>
      <c r="U121" s="609"/>
      <c r="V121" s="609"/>
      <c r="W121" s="609"/>
      <c r="X121" s="609"/>
      <c r="Y121" s="609"/>
      <c r="Z121" s="609"/>
      <c r="AA121" s="609"/>
      <c r="AB121" s="609"/>
      <c r="AC121" s="609"/>
      <c r="AD121" s="609"/>
      <c r="AE121" s="609"/>
      <c r="AF121" s="610"/>
      <c r="AG121" s="618"/>
      <c r="AH121" s="619"/>
      <c r="AI121" s="619"/>
      <c r="AJ121" s="619"/>
      <c r="AK121" s="619"/>
      <c r="AL121" s="619"/>
      <c r="AM121" s="620"/>
      <c r="AN121" s="555"/>
      <c r="AO121" s="556"/>
      <c r="AP121" s="556"/>
      <c r="AQ121" s="556"/>
      <c r="AR121" s="556"/>
      <c r="AS121" s="556"/>
      <c r="AT121" s="556"/>
      <c r="AU121" s="556"/>
      <c r="AV121" s="556"/>
      <c r="AW121" s="556"/>
      <c r="AX121" s="557"/>
      <c r="BA121" s="308"/>
      <c r="BB121" s="309"/>
      <c r="BC121" s="310"/>
      <c r="BD121" s="296" t="s">
        <v>600</v>
      </c>
      <c r="BE121" s="297"/>
      <c r="BF121" s="297"/>
      <c r="BG121" s="297"/>
      <c r="BH121" s="297"/>
      <c r="BI121" s="297"/>
      <c r="BJ121" s="297"/>
      <c r="BK121" s="297"/>
      <c r="BL121" s="297"/>
      <c r="BM121" s="297"/>
      <c r="BN121" s="297"/>
      <c r="BO121" s="297"/>
      <c r="BP121" s="298"/>
      <c r="BQ121" s="336" t="s">
        <v>22</v>
      </c>
      <c r="BR121" s="337"/>
      <c r="BS121" s="338"/>
      <c r="BT121" s="345" t="str">
        <f>IF(データ!$B$38&lt;&gt;"",IF(OR(データ!$F$38&lt;&gt;"",データ!$B$38&lt;&gt;"0",データ!$C$38&lt;&gt;"0"),データ!$E$38,""),"")</f>
        <v/>
      </c>
      <c r="BU121" s="346"/>
      <c r="BV121" s="346"/>
      <c r="BW121" s="346"/>
      <c r="BX121" s="346"/>
      <c r="BY121" s="346"/>
      <c r="BZ121" s="346"/>
      <c r="CA121" s="346"/>
      <c r="CB121" s="346"/>
      <c r="CC121" s="346"/>
      <c r="CD121" s="346"/>
      <c r="CE121" s="346"/>
      <c r="CF121" s="346"/>
      <c r="CG121" s="333"/>
    </row>
    <row r="122" spans="1:85" ht="3" customHeight="1" x14ac:dyDescent="0.15">
      <c r="A122" s="2"/>
      <c r="B122" s="1499"/>
      <c r="C122" s="1500"/>
      <c r="D122" s="1500"/>
      <c r="E122" s="1500"/>
      <c r="F122" s="1500"/>
      <c r="G122" s="1500"/>
      <c r="H122" s="1500"/>
      <c r="I122" s="1500"/>
      <c r="J122" s="1501"/>
      <c r="K122" s="516"/>
      <c r="L122" s="518"/>
      <c r="M122" s="474"/>
      <c r="N122" s="224"/>
      <c r="O122" s="225"/>
      <c r="P122" s="608"/>
      <c r="Q122" s="609"/>
      <c r="R122" s="609"/>
      <c r="S122" s="609"/>
      <c r="T122" s="609"/>
      <c r="U122" s="609"/>
      <c r="V122" s="609"/>
      <c r="W122" s="609"/>
      <c r="X122" s="609"/>
      <c r="Y122" s="609"/>
      <c r="Z122" s="609"/>
      <c r="AA122" s="609"/>
      <c r="AB122" s="609"/>
      <c r="AC122" s="609"/>
      <c r="AD122" s="609"/>
      <c r="AE122" s="609"/>
      <c r="AF122" s="610"/>
      <c r="AG122" s="618"/>
      <c r="AH122" s="619"/>
      <c r="AI122" s="619"/>
      <c r="AJ122" s="619"/>
      <c r="AK122" s="619"/>
      <c r="AL122" s="619"/>
      <c r="AM122" s="620"/>
      <c r="AN122" s="555"/>
      <c r="AO122" s="556"/>
      <c r="AP122" s="556"/>
      <c r="AQ122" s="556"/>
      <c r="AR122" s="556"/>
      <c r="AS122" s="556"/>
      <c r="AT122" s="556"/>
      <c r="AU122" s="556"/>
      <c r="AV122" s="556"/>
      <c r="AW122" s="556"/>
      <c r="AX122" s="557"/>
      <c r="BA122" s="308"/>
      <c r="BB122" s="309"/>
      <c r="BC122" s="310"/>
      <c r="BD122" s="299"/>
      <c r="BE122" s="300"/>
      <c r="BF122" s="300"/>
      <c r="BG122" s="300"/>
      <c r="BH122" s="300"/>
      <c r="BI122" s="300"/>
      <c r="BJ122" s="300"/>
      <c r="BK122" s="300"/>
      <c r="BL122" s="300"/>
      <c r="BM122" s="300"/>
      <c r="BN122" s="300"/>
      <c r="BO122" s="300"/>
      <c r="BP122" s="301"/>
      <c r="BQ122" s="339"/>
      <c r="BR122" s="340"/>
      <c r="BS122" s="341"/>
      <c r="BT122" s="347"/>
      <c r="BU122" s="348"/>
      <c r="BV122" s="348"/>
      <c r="BW122" s="348"/>
      <c r="BX122" s="348"/>
      <c r="BY122" s="348"/>
      <c r="BZ122" s="348"/>
      <c r="CA122" s="348"/>
      <c r="CB122" s="348"/>
      <c r="CC122" s="348"/>
      <c r="CD122" s="348"/>
      <c r="CE122" s="348"/>
      <c r="CF122" s="348"/>
      <c r="CG122" s="334"/>
    </row>
    <row r="123" spans="1:85" ht="3" customHeight="1" x14ac:dyDescent="0.15">
      <c r="A123" s="2"/>
      <c r="B123" s="1499"/>
      <c r="C123" s="1500"/>
      <c r="D123" s="1500"/>
      <c r="E123" s="1500"/>
      <c r="F123" s="1500"/>
      <c r="G123" s="1500"/>
      <c r="H123" s="1500"/>
      <c r="I123" s="1500"/>
      <c r="J123" s="1501"/>
      <c r="K123" s="516"/>
      <c r="L123" s="518"/>
      <c r="M123" s="475"/>
      <c r="N123" s="227"/>
      <c r="O123" s="228"/>
      <c r="P123" s="611"/>
      <c r="Q123" s="612"/>
      <c r="R123" s="612"/>
      <c r="S123" s="612"/>
      <c r="T123" s="612"/>
      <c r="U123" s="612"/>
      <c r="V123" s="612"/>
      <c r="W123" s="612"/>
      <c r="X123" s="612"/>
      <c r="Y123" s="612"/>
      <c r="Z123" s="612"/>
      <c r="AA123" s="612"/>
      <c r="AB123" s="612"/>
      <c r="AC123" s="612"/>
      <c r="AD123" s="612"/>
      <c r="AE123" s="612"/>
      <c r="AF123" s="613"/>
      <c r="AG123" s="618"/>
      <c r="AH123" s="619"/>
      <c r="AI123" s="619"/>
      <c r="AJ123" s="619"/>
      <c r="AK123" s="619"/>
      <c r="AL123" s="619"/>
      <c r="AM123" s="620"/>
      <c r="AN123" s="555"/>
      <c r="AO123" s="556"/>
      <c r="AP123" s="556"/>
      <c r="AQ123" s="556"/>
      <c r="AR123" s="556"/>
      <c r="AS123" s="556"/>
      <c r="AT123" s="556"/>
      <c r="AU123" s="556"/>
      <c r="AV123" s="556"/>
      <c r="AW123" s="556"/>
      <c r="AX123" s="557"/>
      <c r="BA123" s="308"/>
      <c r="BB123" s="309"/>
      <c r="BC123" s="310"/>
      <c r="BD123" s="299"/>
      <c r="BE123" s="300"/>
      <c r="BF123" s="300"/>
      <c r="BG123" s="300"/>
      <c r="BH123" s="300"/>
      <c r="BI123" s="300"/>
      <c r="BJ123" s="300"/>
      <c r="BK123" s="300"/>
      <c r="BL123" s="300"/>
      <c r="BM123" s="300"/>
      <c r="BN123" s="300"/>
      <c r="BO123" s="300"/>
      <c r="BP123" s="301"/>
      <c r="BQ123" s="339"/>
      <c r="BR123" s="340"/>
      <c r="BS123" s="341"/>
      <c r="BT123" s="347"/>
      <c r="BU123" s="348"/>
      <c r="BV123" s="348"/>
      <c r="BW123" s="348"/>
      <c r="BX123" s="348"/>
      <c r="BY123" s="348"/>
      <c r="BZ123" s="348"/>
      <c r="CA123" s="348"/>
      <c r="CB123" s="348"/>
      <c r="CC123" s="348"/>
      <c r="CD123" s="348"/>
      <c r="CE123" s="348"/>
      <c r="CF123" s="348"/>
      <c r="CG123" s="334"/>
    </row>
    <row r="124" spans="1:85" ht="3" customHeight="1" x14ac:dyDescent="0.15">
      <c r="A124" s="2"/>
      <c r="B124" s="1499"/>
      <c r="C124" s="1500"/>
      <c r="D124" s="1500"/>
      <c r="E124" s="1500"/>
      <c r="F124" s="1500"/>
      <c r="G124" s="1500"/>
      <c r="H124" s="1500"/>
      <c r="I124" s="1500"/>
      <c r="J124" s="1501"/>
      <c r="K124" s="516"/>
      <c r="L124" s="518"/>
      <c r="M124" s="1505" t="s">
        <v>652</v>
      </c>
      <c r="N124" s="1399"/>
      <c r="O124" s="1400"/>
      <c r="P124" s="412" t="str">
        <f>IF(OR(データ!$F$170&lt;&gt;"",データ!$G$170&lt;&gt;""),IF(AND(データ!$C$117&lt;&gt;"0",データ!$D$117&lt;&gt;""),IF(データ!$D$117&lt;&gt;"",データ!$D$117,""),IF(データ!$D$118&lt;&gt;"",データ!$D$118,"")),IF(AND(データ!$C$117&lt;&gt;"0",データ!$D$117&lt;&gt;""),IF(データ!$D$118&lt;&gt;"",データ!$D$118,""),IF(データ!$D$119&lt;&gt;"",データ!$D$119,"")))</f>
        <v/>
      </c>
      <c r="Q124" s="413"/>
      <c r="R124" s="413"/>
      <c r="S124" s="413"/>
      <c r="T124" s="413"/>
      <c r="U124" s="413"/>
      <c r="V124" s="413"/>
      <c r="W124" s="413"/>
      <c r="X124" s="413"/>
      <c r="Y124" s="413"/>
      <c r="Z124" s="413"/>
      <c r="AA124" s="413"/>
      <c r="AB124" s="413"/>
      <c r="AC124" s="413"/>
      <c r="AD124" s="413"/>
      <c r="AE124" s="413"/>
      <c r="AF124" s="414"/>
      <c r="AG124" s="618"/>
      <c r="AH124" s="619"/>
      <c r="AI124" s="619"/>
      <c r="AJ124" s="619"/>
      <c r="AK124" s="619"/>
      <c r="AL124" s="619"/>
      <c r="AM124" s="620"/>
      <c r="AN124" s="555"/>
      <c r="AO124" s="556"/>
      <c r="AP124" s="556"/>
      <c r="AQ124" s="556"/>
      <c r="AR124" s="556"/>
      <c r="AS124" s="556"/>
      <c r="AT124" s="556"/>
      <c r="AU124" s="556"/>
      <c r="AV124" s="556"/>
      <c r="AW124" s="556"/>
      <c r="AX124" s="557"/>
      <c r="BA124" s="308"/>
      <c r="BB124" s="309"/>
      <c r="BC124" s="310"/>
      <c r="BD124" s="299"/>
      <c r="BE124" s="300"/>
      <c r="BF124" s="300"/>
      <c r="BG124" s="300"/>
      <c r="BH124" s="300"/>
      <c r="BI124" s="300"/>
      <c r="BJ124" s="300"/>
      <c r="BK124" s="300"/>
      <c r="BL124" s="300"/>
      <c r="BM124" s="300"/>
      <c r="BN124" s="300"/>
      <c r="BO124" s="300"/>
      <c r="BP124" s="301"/>
      <c r="BQ124" s="339"/>
      <c r="BR124" s="340"/>
      <c r="BS124" s="341"/>
      <c r="BT124" s="347"/>
      <c r="BU124" s="348"/>
      <c r="BV124" s="348"/>
      <c r="BW124" s="348"/>
      <c r="BX124" s="348"/>
      <c r="BY124" s="348"/>
      <c r="BZ124" s="348"/>
      <c r="CA124" s="348"/>
      <c r="CB124" s="348"/>
      <c r="CC124" s="348"/>
      <c r="CD124" s="348"/>
      <c r="CE124" s="348"/>
      <c r="CF124" s="348"/>
      <c r="CG124" s="334"/>
    </row>
    <row r="125" spans="1:85" ht="3" customHeight="1" x14ac:dyDescent="0.15">
      <c r="A125" s="2"/>
      <c r="B125" s="1499"/>
      <c r="C125" s="1500"/>
      <c r="D125" s="1500"/>
      <c r="E125" s="1500"/>
      <c r="F125" s="1500"/>
      <c r="G125" s="1500"/>
      <c r="H125" s="1500"/>
      <c r="I125" s="1500"/>
      <c r="J125" s="1501"/>
      <c r="K125" s="516"/>
      <c r="L125" s="518"/>
      <c r="M125" s="1506"/>
      <c r="N125" s="1402"/>
      <c r="O125" s="1403"/>
      <c r="P125" s="375"/>
      <c r="Q125" s="376"/>
      <c r="R125" s="376"/>
      <c r="S125" s="376"/>
      <c r="T125" s="376"/>
      <c r="U125" s="376"/>
      <c r="V125" s="376"/>
      <c r="W125" s="376"/>
      <c r="X125" s="376"/>
      <c r="Y125" s="376"/>
      <c r="Z125" s="376"/>
      <c r="AA125" s="376"/>
      <c r="AB125" s="376"/>
      <c r="AC125" s="376"/>
      <c r="AD125" s="376"/>
      <c r="AE125" s="376"/>
      <c r="AF125" s="415"/>
      <c r="AG125" s="618"/>
      <c r="AH125" s="619"/>
      <c r="AI125" s="619"/>
      <c r="AJ125" s="619"/>
      <c r="AK125" s="619"/>
      <c r="AL125" s="619"/>
      <c r="AM125" s="620"/>
      <c r="AN125" s="555"/>
      <c r="AO125" s="556"/>
      <c r="AP125" s="556"/>
      <c r="AQ125" s="556"/>
      <c r="AR125" s="556"/>
      <c r="AS125" s="556"/>
      <c r="AT125" s="556"/>
      <c r="AU125" s="556"/>
      <c r="AV125" s="556"/>
      <c r="AW125" s="556"/>
      <c r="AX125" s="557"/>
      <c r="BA125" s="308"/>
      <c r="BB125" s="309"/>
      <c r="BC125" s="310"/>
      <c r="BD125" s="299"/>
      <c r="BE125" s="300"/>
      <c r="BF125" s="300"/>
      <c r="BG125" s="300"/>
      <c r="BH125" s="300"/>
      <c r="BI125" s="300"/>
      <c r="BJ125" s="300"/>
      <c r="BK125" s="300"/>
      <c r="BL125" s="300"/>
      <c r="BM125" s="300"/>
      <c r="BN125" s="300"/>
      <c r="BO125" s="300"/>
      <c r="BP125" s="301"/>
      <c r="BQ125" s="339"/>
      <c r="BR125" s="340"/>
      <c r="BS125" s="341"/>
      <c r="BT125" s="347"/>
      <c r="BU125" s="348"/>
      <c r="BV125" s="348"/>
      <c r="BW125" s="348"/>
      <c r="BX125" s="348"/>
      <c r="BY125" s="348"/>
      <c r="BZ125" s="348"/>
      <c r="CA125" s="348"/>
      <c r="CB125" s="348"/>
      <c r="CC125" s="348"/>
      <c r="CD125" s="348"/>
      <c r="CE125" s="348"/>
      <c r="CF125" s="348"/>
      <c r="CG125" s="334"/>
    </row>
    <row r="126" spans="1:85" ht="3" customHeight="1" x14ac:dyDescent="0.15">
      <c r="A126" s="2"/>
      <c r="B126" s="1499"/>
      <c r="C126" s="1500"/>
      <c r="D126" s="1500"/>
      <c r="E126" s="1500"/>
      <c r="F126" s="1500"/>
      <c r="G126" s="1500"/>
      <c r="H126" s="1500"/>
      <c r="I126" s="1500"/>
      <c r="J126" s="1501"/>
      <c r="K126" s="516"/>
      <c r="L126" s="518"/>
      <c r="M126" s="1506"/>
      <c r="N126" s="1402"/>
      <c r="O126" s="1403"/>
      <c r="P126" s="375"/>
      <c r="Q126" s="376"/>
      <c r="R126" s="376"/>
      <c r="S126" s="376"/>
      <c r="T126" s="376"/>
      <c r="U126" s="376"/>
      <c r="V126" s="376"/>
      <c r="W126" s="376"/>
      <c r="X126" s="376"/>
      <c r="Y126" s="376"/>
      <c r="Z126" s="376"/>
      <c r="AA126" s="376"/>
      <c r="AB126" s="376"/>
      <c r="AC126" s="376"/>
      <c r="AD126" s="376"/>
      <c r="AE126" s="376"/>
      <c r="AF126" s="415"/>
      <c r="AG126" s="618"/>
      <c r="AH126" s="619"/>
      <c r="AI126" s="619"/>
      <c r="AJ126" s="619"/>
      <c r="AK126" s="619"/>
      <c r="AL126" s="619"/>
      <c r="AM126" s="620"/>
      <c r="AN126" s="555"/>
      <c r="AO126" s="556"/>
      <c r="AP126" s="556"/>
      <c r="AQ126" s="556"/>
      <c r="AR126" s="556"/>
      <c r="AS126" s="556"/>
      <c r="AT126" s="556"/>
      <c r="AU126" s="556"/>
      <c r="AV126" s="556"/>
      <c r="AW126" s="556"/>
      <c r="AX126" s="557"/>
      <c r="BA126" s="308"/>
      <c r="BB126" s="309"/>
      <c r="BC126" s="310"/>
      <c r="BD126" s="302"/>
      <c r="BE126" s="303"/>
      <c r="BF126" s="303"/>
      <c r="BG126" s="303"/>
      <c r="BH126" s="303"/>
      <c r="BI126" s="303"/>
      <c r="BJ126" s="303"/>
      <c r="BK126" s="303"/>
      <c r="BL126" s="303"/>
      <c r="BM126" s="303"/>
      <c r="BN126" s="303"/>
      <c r="BO126" s="303"/>
      <c r="BP126" s="304"/>
      <c r="BQ126" s="342"/>
      <c r="BR126" s="343"/>
      <c r="BS126" s="344"/>
      <c r="BT126" s="349"/>
      <c r="BU126" s="350"/>
      <c r="BV126" s="350"/>
      <c r="BW126" s="350"/>
      <c r="BX126" s="350"/>
      <c r="BY126" s="350"/>
      <c r="BZ126" s="350"/>
      <c r="CA126" s="350"/>
      <c r="CB126" s="350"/>
      <c r="CC126" s="350"/>
      <c r="CD126" s="350"/>
      <c r="CE126" s="350"/>
      <c r="CF126" s="350"/>
      <c r="CG126" s="335"/>
    </row>
    <row r="127" spans="1:85" ht="3" customHeight="1" x14ac:dyDescent="0.15">
      <c r="A127" s="2"/>
      <c r="B127" s="1499"/>
      <c r="C127" s="1500"/>
      <c r="D127" s="1500"/>
      <c r="E127" s="1500"/>
      <c r="F127" s="1500"/>
      <c r="G127" s="1500"/>
      <c r="H127" s="1500"/>
      <c r="I127" s="1500"/>
      <c r="J127" s="1501"/>
      <c r="K127" s="516"/>
      <c r="L127" s="518"/>
      <c r="M127" s="1506"/>
      <c r="N127" s="1402"/>
      <c r="O127" s="1403"/>
      <c r="P127" s="375"/>
      <c r="Q127" s="376"/>
      <c r="R127" s="376"/>
      <c r="S127" s="376"/>
      <c r="T127" s="376"/>
      <c r="U127" s="376"/>
      <c r="V127" s="376"/>
      <c r="W127" s="376"/>
      <c r="X127" s="376"/>
      <c r="Y127" s="376"/>
      <c r="Z127" s="376"/>
      <c r="AA127" s="376"/>
      <c r="AB127" s="376"/>
      <c r="AC127" s="376"/>
      <c r="AD127" s="376"/>
      <c r="AE127" s="376"/>
      <c r="AF127" s="415"/>
      <c r="AG127" s="618"/>
      <c r="AH127" s="619"/>
      <c r="AI127" s="619"/>
      <c r="AJ127" s="619"/>
      <c r="AK127" s="619"/>
      <c r="AL127" s="619"/>
      <c r="AM127" s="620"/>
      <c r="AN127" s="555"/>
      <c r="AO127" s="556"/>
      <c r="AP127" s="556"/>
      <c r="AQ127" s="556"/>
      <c r="AR127" s="556"/>
      <c r="AS127" s="556"/>
      <c r="AT127" s="556"/>
      <c r="AU127" s="556"/>
      <c r="AV127" s="556"/>
      <c r="AW127" s="556"/>
      <c r="AX127" s="557"/>
      <c r="BA127" s="308"/>
      <c r="BB127" s="309"/>
      <c r="BC127" s="310"/>
      <c r="BD127" s="296" t="s">
        <v>614</v>
      </c>
      <c r="BE127" s="297"/>
      <c r="BF127" s="297"/>
      <c r="BG127" s="297"/>
      <c r="BH127" s="297"/>
      <c r="BI127" s="297"/>
      <c r="BJ127" s="297"/>
      <c r="BK127" s="297"/>
      <c r="BL127" s="297"/>
      <c r="BM127" s="297"/>
      <c r="BN127" s="297"/>
      <c r="BO127" s="297"/>
      <c r="BP127" s="298"/>
      <c r="BQ127" s="336" t="s">
        <v>23</v>
      </c>
      <c r="BR127" s="337"/>
      <c r="BS127" s="338"/>
      <c r="BT127" s="345" t="str">
        <f>IF(データ!$B$40&lt;&gt;"",IF(OR(データ!$F$40&lt;&gt;"",データ!$B$40&lt;&gt;"0"),データ!$E$40,""),"")</f>
        <v/>
      </c>
      <c r="BU127" s="346"/>
      <c r="BV127" s="346"/>
      <c r="BW127" s="346"/>
      <c r="BX127" s="346"/>
      <c r="BY127" s="346"/>
      <c r="BZ127" s="346"/>
      <c r="CA127" s="346"/>
      <c r="CB127" s="346"/>
      <c r="CC127" s="346"/>
      <c r="CD127" s="346"/>
      <c r="CE127" s="346"/>
      <c r="CF127" s="346"/>
      <c r="CG127" s="333"/>
    </row>
    <row r="128" spans="1:85" ht="3" customHeight="1" x14ac:dyDescent="0.15">
      <c r="A128" s="2"/>
      <c r="B128" s="1499"/>
      <c r="C128" s="1500"/>
      <c r="D128" s="1500"/>
      <c r="E128" s="1500"/>
      <c r="F128" s="1500"/>
      <c r="G128" s="1500"/>
      <c r="H128" s="1500"/>
      <c r="I128" s="1500"/>
      <c r="J128" s="1501"/>
      <c r="K128" s="516"/>
      <c r="L128" s="518"/>
      <c r="M128" s="1506"/>
      <c r="N128" s="1402"/>
      <c r="O128" s="1403"/>
      <c r="P128" s="375"/>
      <c r="Q128" s="376"/>
      <c r="R128" s="376"/>
      <c r="S128" s="376"/>
      <c r="T128" s="376"/>
      <c r="U128" s="376"/>
      <c r="V128" s="376"/>
      <c r="W128" s="376"/>
      <c r="X128" s="376"/>
      <c r="Y128" s="376"/>
      <c r="Z128" s="376"/>
      <c r="AA128" s="376"/>
      <c r="AB128" s="376"/>
      <c r="AC128" s="376"/>
      <c r="AD128" s="376"/>
      <c r="AE128" s="376"/>
      <c r="AF128" s="415"/>
      <c r="AG128" s="618"/>
      <c r="AH128" s="619"/>
      <c r="AI128" s="619"/>
      <c r="AJ128" s="619"/>
      <c r="AK128" s="619"/>
      <c r="AL128" s="619"/>
      <c r="AM128" s="620"/>
      <c r="AN128" s="555"/>
      <c r="AO128" s="556"/>
      <c r="AP128" s="556"/>
      <c r="AQ128" s="556"/>
      <c r="AR128" s="556"/>
      <c r="AS128" s="556"/>
      <c r="AT128" s="556"/>
      <c r="AU128" s="556"/>
      <c r="AV128" s="556"/>
      <c r="AW128" s="556"/>
      <c r="AX128" s="557"/>
      <c r="BA128" s="308"/>
      <c r="BB128" s="309"/>
      <c r="BC128" s="310"/>
      <c r="BD128" s="299"/>
      <c r="BE128" s="300"/>
      <c r="BF128" s="300"/>
      <c r="BG128" s="300"/>
      <c r="BH128" s="300"/>
      <c r="BI128" s="300"/>
      <c r="BJ128" s="300"/>
      <c r="BK128" s="300"/>
      <c r="BL128" s="300"/>
      <c r="BM128" s="300"/>
      <c r="BN128" s="300"/>
      <c r="BO128" s="300"/>
      <c r="BP128" s="301"/>
      <c r="BQ128" s="339"/>
      <c r="BR128" s="340"/>
      <c r="BS128" s="341"/>
      <c r="BT128" s="347"/>
      <c r="BU128" s="348"/>
      <c r="BV128" s="348"/>
      <c r="BW128" s="348"/>
      <c r="BX128" s="348"/>
      <c r="BY128" s="348"/>
      <c r="BZ128" s="348"/>
      <c r="CA128" s="348"/>
      <c r="CB128" s="348"/>
      <c r="CC128" s="348"/>
      <c r="CD128" s="348"/>
      <c r="CE128" s="348"/>
      <c r="CF128" s="348"/>
      <c r="CG128" s="334"/>
    </row>
    <row r="129" spans="1:85" ht="3" customHeight="1" x14ac:dyDescent="0.15">
      <c r="A129" s="2"/>
      <c r="B129" s="1499"/>
      <c r="C129" s="1500"/>
      <c r="D129" s="1500"/>
      <c r="E129" s="1500"/>
      <c r="F129" s="1500"/>
      <c r="G129" s="1500"/>
      <c r="H129" s="1500"/>
      <c r="I129" s="1500"/>
      <c r="J129" s="1501"/>
      <c r="K129" s="516"/>
      <c r="L129" s="518"/>
      <c r="M129" s="1507"/>
      <c r="N129" s="1508"/>
      <c r="O129" s="1509"/>
      <c r="P129" s="378"/>
      <c r="Q129" s="379"/>
      <c r="R129" s="379"/>
      <c r="S129" s="379"/>
      <c r="T129" s="379"/>
      <c r="U129" s="379"/>
      <c r="V129" s="379"/>
      <c r="W129" s="379"/>
      <c r="X129" s="379"/>
      <c r="Y129" s="379"/>
      <c r="Z129" s="379"/>
      <c r="AA129" s="379"/>
      <c r="AB129" s="379"/>
      <c r="AC129" s="379"/>
      <c r="AD129" s="379"/>
      <c r="AE129" s="379"/>
      <c r="AF129" s="416"/>
      <c r="AG129" s="541"/>
      <c r="AH129" s="542"/>
      <c r="AI129" s="542"/>
      <c r="AJ129" s="542"/>
      <c r="AK129" s="542"/>
      <c r="AL129" s="542"/>
      <c r="AM129" s="621"/>
      <c r="AN129" s="558"/>
      <c r="AO129" s="559"/>
      <c r="AP129" s="559"/>
      <c r="AQ129" s="559"/>
      <c r="AR129" s="559"/>
      <c r="AS129" s="559"/>
      <c r="AT129" s="559"/>
      <c r="AU129" s="559"/>
      <c r="AV129" s="559"/>
      <c r="AW129" s="559"/>
      <c r="AX129" s="560"/>
      <c r="BA129" s="308"/>
      <c r="BB129" s="309"/>
      <c r="BC129" s="310"/>
      <c r="BD129" s="299"/>
      <c r="BE129" s="300"/>
      <c r="BF129" s="300"/>
      <c r="BG129" s="300"/>
      <c r="BH129" s="300"/>
      <c r="BI129" s="300"/>
      <c r="BJ129" s="300"/>
      <c r="BK129" s="300"/>
      <c r="BL129" s="300"/>
      <c r="BM129" s="300"/>
      <c r="BN129" s="300"/>
      <c r="BO129" s="300"/>
      <c r="BP129" s="301"/>
      <c r="BQ129" s="339"/>
      <c r="BR129" s="340"/>
      <c r="BS129" s="341"/>
      <c r="BT129" s="347"/>
      <c r="BU129" s="348"/>
      <c r="BV129" s="348"/>
      <c r="BW129" s="348"/>
      <c r="BX129" s="348"/>
      <c r="BY129" s="348"/>
      <c r="BZ129" s="348"/>
      <c r="CA129" s="348"/>
      <c r="CB129" s="348"/>
      <c r="CC129" s="348"/>
      <c r="CD129" s="348"/>
      <c r="CE129" s="348"/>
      <c r="CF129" s="348"/>
      <c r="CG129" s="334"/>
    </row>
    <row r="130" spans="1:85" ht="3" customHeight="1" x14ac:dyDescent="0.15">
      <c r="A130" s="2"/>
      <c r="B130" s="1499"/>
      <c r="C130" s="1500"/>
      <c r="D130" s="1500"/>
      <c r="E130" s="1500"/>
      <c r="F130" s="1500"/>
      <c r="G130" s="1500"/>
      <c r="H130" s="1500"/>
      <c r="I130" s="1500"/>
      <c r="J130" s="1501"/>
      <c r="K130" s="516"/>
      <c r="L130" s="518"/>
      <c r="M130" s="638" t="s">
        <v>621</v>
      </c>
      <c r="N130" s="639"/>
      <c r="O130" s="639"/>
      <c r="P130" s="640"/>
      <c r="Q130" s="538"/>
      <c r="R130" s="539"/>
      <c r="S130" s="539"/>
      <c r="T130" s="539"/>
      <c r="U130" s="539"/>
      <c r="V130" s="539"/>
      <c r="W130" s="539"/>
      <c r="X130" s="539"/>
      <c r="Y130" s="539"/>
      <c r="Z130" s="539"/>
      <c r="AA130" s="539"/>
      <c r="AB130" s="539"/>
      <c r="AC130" s="539"/>
      <c r="AD130" s="539"/>
      <c r="AE130" s="539"/>
      <c r="AF130" s="539"/>
      <c r="AG130" s="539"/>
      <c r="AH130" s="539"/>
      <c r="AI130" s="539"/>
      <c r="AJ130" s="539"/>
      <c r="AK130" s="539"/>
      <c r="AL130" s="539"/>
      <c r="AM130" s="539"/>
      <c r="AN130" s="539"/>
      <c r="AO130" s="617"/>
      <c r="AP130" s="622"/>
      <c r="AQ130" s="623"/>
      <c r="AR130" s="623"/>
      <c r="AS130" s="623"/>
      <c r="AT130" s="623"/>
      <c r="AU130" s="623"/>
      <c r="AV130" s="623"/>
      <c r="AW130" s="623"/>
      <c r="AX130" s="624"/>
      <c r="BA130" s="308"/>
      <c r="BB130" s="309"/>
      <c r="BC130" s="310"/>
      <c r="BD130" s="299"/>
      <c r="BE130" s="300"/>
      <c r="BF130" s="300"/>
      <c r="BG130" s="300"/>
      <c r="BH130" s="300"/>
      <c r="BI130" s="300"/>
      <c r="BJ130" s="300"/>
      <c r="BK130" s="300"/>
      <c r="BL130" s="300"/>
      <c r="BM130" s="300"/>
      <c r="BN130" s="300"/>
      <c r="BO130" s="300"/>
      <c r="BP130" s="301"/>
      <c r="BQ130" s="339"/>
      <c r="BR130" s="340"/>
      <c r="BS130" s="341"/>
      <c r="BT130" s="347"/>
      <c r="BU130" s="348"/>
      <c r="BV130" s="348"/>
      <c r="BW130" s="348"/>
      <c r="BX130" s="348"/>
      <c r="BY130" s="348"/>
      <c r="BZ130" s="348"/>
      <c r="CA130" s="348"/>
      <c r="CB130" s="348"/>
      <c r="CC130" s="348"/>
      <c r="CD130" s="348"/>
      <c r="CE130" s="348"/>
      <c r="CF130" s="348"/>
      <c r="CG130" s="334"/>
    </row>
    <row r="131" spans="1:85" ht="3" customHeight="1" x14ac:dyDescent="0.15">
      <c r="A131" s="2"/>
      <c r="B131" s="1499"/>
      <c r="C131" s="1500"/>
      <c r="D131" s="1500"/>
      <c r="E131" s="1500"/>
      <c r="F131" s="1500"/>
      <c r="G131" s="1500"/>
      <c r="H131" s="1500"/>
      <c r="I131" s="1500"/>
      <c r="J131" s="1501"/>
      <c r="K131" s="516"/>
      <c r="L131" s="518"/>
      <c r="M131" s="641"/>
      <c r="N131" s="642"/>
      <c r="O131" s="642"/>
      <c r="P131" s="643"/>
      <c r="Q131" s="618"/>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20"/>
      <c r="AP131" s="625"/>
      <c r="AQ131" s="626"/>
      <c r="AR131" s="626"/>
      <c r="AS131" s="626"/>
      <c r="AT131" s="626"/>
      <c r="AU131" s="626"/>
      <c r="AV131" s="626"/>
      <c r="AW131" s="626"/>
      <c r="AX131" s="627"/>
      <c r="BA131" s="308"/>
      <c r="BB131" s="309"/>
      <c r="BC131" s="310"/>
      <c r="BD131" s="299"/>
      <c r="BE131" s="300"/>
      <c r="BF131" s="300"/>
      <c r="BG131" s="300"/>
      <c r="BH131" s="300"/>
      <c r="BI131" s="300"/>
      <c r="BJ131" s="300"/>
      <c r="BK131" s="300"/>
      <c r="BL131" s="300"/>
      <c r="BM131" s="300"/>
      <c r="BN131" s="300"/>
      <c r="BO131" s="300"/>
      <c r="BP131" s="301"/>
      <c r="BQ131" s="339"/>
      <c r="BR131" s="340"/>
      <c r="BS131" s="341"/>
      <c r="BT131" s="347"/>
      <c r="BU131" s="348"/>
      <c r="BV131" s="348"/>
      <c r="BW131" s="348"/>
      <c r="BX131" s="348"/>
      <c r="BY131" s="348"/>
      <c r="BZ131" s="348"/>
      <c r="CA131" s="348"/>
      <c r="CB131" s="348"/>
      <c r="CC131" s="348"/>
      <c r="CD131" s="348"/>
      <c r="CE131" s="348"/>
      <c r="CF131" s="348"/>
      <c r="CG131" s="334"/>
    </row>
    <row r="132" spans="1:85" ht="3" customHeight="1" x14ac:dyDescent="0.15">
      <c r="A132" s="2"/>
      <c r="B132" s="1499"/>
      <c r="C132" s="1500"/>
      <c r="D132" s="1500"/>
      <c r="E132" s="1500"/>
      <c r="F132" s="1500"/>
      <c r="G132" s="1500"/>
      <c r="H132" s="1500"/>
      <c r="I132" s="1500"/>
      <c r="J132" s="1501"/>
      <c r="K132" s="516"/>
      <c r="L132" s="518"/>
      <c r="M132" s="641"/>
      <c r="N132" s="642"/>
      <c r="O132" s="642"/>
      <c r="P132" s="643"/>
      <c r="Q132" s="618"/>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20"/>
      <c r="AP132" s="625"/>
      <c r="AQ132" s="626"/>
      <c r="AR132" s="626"/>
      <c r="AS132" s="626"/>
      <c r="AT132" s="626"/>
      <c r="AU132" s="626"/>
      <c r="AV132" s="626"/>
      <c r="AW132" s="626"/>
      <c r="AX132" s="627"/>
      <c r="BA132" s="308"/>
      <c r="BB132" s="309"/>
      <c r="BC132" s="310"/>
      <c r="BD132" s="302"/>
      <c r="BE132" s="303"/>
      <c r="BF132" s="303"/>
      <c r="BG132" s="303"/>
      <c r="BH132" s="303"/>
      <c r="BI132" s="303"/>
      <c r="BJ132" s="303"/>
      <c r="BK132" s="303"/>
      <c r="BL132" s="303"/>
      <c r="BM132" s="303"/>
      <c r="BN132" s="303"/>
      <c r="BO132" s="303"/>
      <c r="BP132" s="304"/>
      <c r="BQ132" s="342"/>
      <c r="BR132" s="343"/>
      <c r="BS132" s="344"/>
      <c r="BT132" s="349"/>
      <c r="BU132" s="350"/>
      <c r="BV132" s="350"/>
      <c r="BW132" s="350"/>
      <c r="BX132" s="350"/>
      <c r="BY132" s="350"/>
      <c r="BZ132" s="350"/>
      <c r="CA132" s="350"/>
      <c r="CB132" s="350"/>
      <c r="CC132" s="350"/>
      <c r="CD132" s="350"/>
      <c r="CE132" s="350"/>
      <c r="CF132" s="350"/>
      <c r="CG132" s="335"/>
    </row>
    <row r="133" spans="1:85" ht="3" customHeight="1" x14ac:dyDescent="0.15">
      <c r="A133" s="2"/>
      <c r="B133" s="1499"/>
      <c r="C133" s="1500"/>
      <c r="D133" s="1500"/>
      <c r="E133" s="1500"/>
      <c r="F133" s="1500"/>
      <c r="G133" s="1500"/>
      <c r="H133" s="1500"/>
      <c r="I133" s="1500"/>
      <c r="J133" s="1501"/>
      <c r="K133" s="516"/>
      <c r="L133" s="518"/>
      <c r="M133" s="641"/>
      <c r="N133" s="642"/>
      <c r="O133" s="642"/>
      <c r="P133" s="643"/>
      <c r="Q133" s="618"/>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20"/>
      <c r="AP133" s="625"/>
      <c r="AQ133" s="626"/>
      <c r="AR133" s="626"/>
      <c r="AS133" s="626"/>
      <c r="AT133" s="626"/>
      <c r="AU133" s="626"/>
      <c r="AV133" s="626"/>
      <c r="AW133" s="626"/>
      <c r="AX133" s="627"/>
      <c r="BA133" s="308"/>
      <c r="BB133" s="309"/>
      <c r="BC133" s="310"/>
      <c r="BD133" s="296" t="s">
        <v>604</v>
      </c>
      <c r="BE133" s="297"/>
      <c r="BF133" s="297"/>
      <c r="BG133" s="297"/>
      <c r="BH133" s="297"/>
      <c r="BI133" s="297"/>
      <c r="BJ133" s="297"/>
      <c r="BK133" s="297"/>
      <c r="BL133" s="297"/>
      <c r="BM133" s="297"/>
      <c r="BN133" s="297"/>
      <c r="BO133" s="297"/>
      <c r="BP133" s="298"/>
      <c r="BQ133" s="336" t="s">
        <v>24</v>
      </c>
      <c r="BR133" s="337"/>
      <c r="BS133" s="338"/>
      <c r="BT133" s="345" t="str">
        <f>IF(データ!$B$42&lt;&gt;"",IF(OR(データ!$F$42&lt;&gt;"",データ!$B$42&lt;&gt;"0"),データ!$E$42,""),"")</f>
        <v/>
      </c>
      <c r="BU133" s="346"/>
      <c r="BV133" s="346"/>
      <c r="BW133" s="346"/>
      <c r="BX133" s="346"/>
      <c r="BY133" s="346"/>
      <c r="BZ133" s="346"/>
      <c r="CA133" s="346"/>
      <c r="CB133" s="346"/>
      <c r="CC133" s="346"/>
      <c r="CD133" s="346"/>
      <c r="CE133" s="346"/>
      <c r="CF133" s="346"/>
      <c r="CG133" s="333"/>
    </row>
    <row r="134" spans="1:85" ht="3" customHeight="1" x14ac:dyDescent="0.15">
      <c r="A134" s="2"/>
      <c r="B134" s="1502"/>
      <c r="C134" s="1503"/>
      <c r="D134" s="1503"/>
      <c r="E134" s="1503"/>
      <c r="F134" s="1503"/>
      <c r="G134" s="1503"/>
      <c r="H134" s="1503"/>
      <c r="I134" s="1503"/>
      <c r="J134" s="1504"/>
      <c r="K134" s="586"/>
      <c r="L134" s="587"/>
      <c r="M134" s="644"/>
      <c r="N134" s="645"/>
      <c r="O134" s="645"/>
      <c r="P134" s="646"/>
      <c r="Q134" s="541"/>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621"/>
      <c r="AP134" s="628"/>
      <c r="AQ134" s="629"/>
      <c r="AR134" s="629"/>
      <c r="AS134" s="629"/>
      <c r="AT134" s="629"/>
      <c r="AU134" s="629"/>
      <c r="AV134" s="629"/>
      <c r="AW134" s="629"/>
      <c r="AX134" s="630"/>
      <c r="BA134" s="308"/>
      <c r="BB134" s="309"/>
      <c r="BC134" s="310"/>
      <c r="BD134" s="299"/>
      <c r="BE134" s="300"/>
      <c r="BF134" s="300"/>
      <c r="BG134" s="300"/>
      <c r="BH134" s="300"/>
      <c r="BI134" s="300"/>
      <c r="BJ134" s="300"/>
      <c r="BK134" s="300"/>
      <c r="BL134" s="300"/>
      <c r="BM134" s="300"/>
      <c r="BN134" s="300"/>
      <c r="BO134" s="300"/>
      <c r="BP134" s="301"/>
      <c r="BQ134" s="339"/>
      <c r="BR134" s="340"/>
      <c r="BS134" s="341"/>
      <c r="BT134" s="347"/>
      <c r="BU134" s="348"/>
      <c r="BV134" s="348"/>
      <c r="BW134" s="348"/>
      <c r="BX134" s="348"/>
      <c r="BY134" s="348"/>
      <c r="BZ134" s="348"/>
      <c r="CA134" s="348"/>
      <c r="CB134" s="348"/>
      <c r="CC134" s="348"/>
      <c r="CD134" s="348"/>
      <c r="CE134" s="348"/>
      <c r="CF134" s="348"/>
      <c r="CG134" s="334"/>
    </row>
    <row r="135" spans="1:85" ht="3" customHeight="1" x14ac:dyDescent="0.15">
      <c r="A135" s="2"/>
      <c r="B135" s="653" t="s">
        <v>826</v>
      </c>
      <c r="C135" s="654"/>
      <c r="D135" s="654"/>
      <c r="E135" s="654"/>
      <c r="F135" s="654"/>
      <c r="G135" s="654"/>
      <c r="H135" s="654"/>
      <c r="I135" s="654"/>
      <c r="J135" s="655"/>
      <c r="K135" s="284" t="s">
        <v>624</v>
      </c>
      <c r="L135" s="286"/>
      <c r="M135" s="472" t="s">
        <v>622</v>
      </c>
      <c r="N135" s="473"/>
      <c r="O135" s="605" t="str">
        <f>IF(データ!$B$130&lt;&gt;"",IF(OR(データ!$C$131&lt;&gt;"0",データ!$C$132&lt;&gt;"0",データ!$E$172&lt;&gt;""),IF(データ!$N$130&lt;&gt;"",データ!$N$130,""),""),"")</f>
        <v/>
      </c>
      <c r="P135" s="606"/>
      <c r="Q135" s="606"/>
      <c r="R135" s="606"/>
      <c r="S135" s="606"/>
      <c r="T135" s="606"/>
      <c r="U135" s="606"/>
      <c r="V135" s="606"/>
      <c r="W135" s="606"/>
      <c r="X135" s="606"/>
      <c r="Y135" s="606"/>
      <c r="Z135" s="606"/>
      <c r="AA135" s="606"/>
      <c r="AB135" s="606"/>
      <c r="AC135" s="607"/>
      <c r="AD135" s="317" t="s">
        <v>4</v>
      </c>
      <c r="AE135" s="318"/>
      <c r="AF135" s="318"/>
      <c r="AG135" s="318"/>
      <c r="AH135" s="318"/>
      <c r="AI135" s="318"/>
      <c r="AJ135" s="318"/>
      <c r="AK135" s="318"/>
      <c r="AL135" s="319"/>
      <c r="AM135" s="412" t="str">
        <f>IF(データ!$C$130&lt;&gt;"",IF(OR(データ!$C$131&lt;&gt;"0",データ!$C$132&lt;&gt;"0",データ!$E$172&lt;&gt;""),データ!$C$130,""),"")</f>
        <v/>
      </c>
      <c r="AN135" s="413"/>
      <c r="AO135" s="413"/>
      <c r="AP135" s="413"/>
      <c r="AQ135" s="413"/>
      <c r="AR135" s="413"/>
      <c r="AS135" s="413"/>
      <c r="AT135" s="413"/>
      <c r="AU135" s="413"/>
      <c r="AV135" s="413"/>
      <c r="AW135" s="413"/>
      <c r="AX135" s="585"/>
      <c r="BA135" s="308"/>
      <c r="BB135" s="309"/>
      <c r="BC135" s="310"/>
      <c r="BD135" s="299"/>
      <c r="BE135" s="300"/>
      <c r="BF135" s="300"/>
      <c r="BG135" s="300"/>
      <c r="BH135" s="300"/>
      <c r="BI135" s="300"/>
      <c r="BJ135" s="300"/>
      <c r="BK135" s="300"/>
      <c r="BL135" s="300"/>
      <c r="BM135" s="300"/>
      <c r="BN135" s="300"/>
      <c r="BO135" s="300"/>
      <c r="BP135" s="301"/>
      <c r="BQ135" s="339"/>
      <c r="BR135" s="340"/>
      <c r="BS135" s="341"/>
      <c r="BT135" s="347"/>
      <c r="BU135" s="348"/>
      <c r="BV135" s="348"/>
      <c r="BW135" s="348"/>
      <c r="BX135" s="348"/>
      <c r="BY135" s="348"/>
      <c r="BZ135" s="348"/>
      <c r="CA135" s="348"/>
      <c r="CB135" s="348"/>
      <c r="CC135" s="348"/>
      <c r="CD135" s="348"/>
      <c r="CE135" s="348"/>
      <c r="CF135" s="348"/>
      <c r="CG135" s="334"/>
    </row>
    <row r="136" spans="1:85" ht="3" customHeight="1" x14ac:dyDescent="0.15">
      <c r="A136" s="2"/>
      <c r="B136" s="656"/>
      <c r="C136" s="657"/>
      <c r="D136" s="657"/>
      <c r="E136" s="657"/>
      <c r="F136" s="657"/>
      <c r="G136" s="657"/>
      <c r="H136" s="657"/>
      <c r="I136" s="657"/>
      <c r="J136" s="658"/>
      <c r="K136" s="194"/>
      <c r="L136" s="196"/>
      <c r="M136" s="474"/>
      <c r="N136" s="225"/>
      <c r="O136" s="608"/>
      <c r="P136" s="609"/>
      <c r="Q136" s="609"/>
      <c r="R136" s="609"/>
      <c r="S136" s="609"/>
      <c r="T136" s="609"/>
      <c r="U136" s="609"/>
      <c r="V136" s="609"/>
      <c r="W136" s="609"/>
      <c r="X136" s="609"/>
      <c r="Y136" s="609"/>
      <c r="Z136" s="609"/>
      <c r="AA136" s="609"/>
      <c r="AB136" s="609"/>
      <c r="AC136" s="610"/>
      <c r="AD136" s="320"/>
      <c r="AE136" s="210"/>
      <c r="AF136" s="210"/>
      <c r="AG136" s="210"/>
      <c r="AH136" s="210"/>
      <c r="AI136" s="210"/>
      <c r="AJ136" s="210"/>
      <c r="AK136" s="210"/>
      <c r="AL136" s="211"/>
      <c r="AM136" s="375"/>
      <c r="AN136" s="376"/>
      <c r="AO136" s="376"/>
      <c r="AP136" s="376"/>
      <c r="AQ136" s="376"/>
      <c r="AR136" s="376"/>
      <c r="AS136" s="376"/>
      <c r="AT136" s="376"/>
      <c r="AU136" s="376"/>
      <c r="AV136" s="376"/>
      <c r="AW136" s="376"/>
      <c r="AX136" s="377"/>
      <c r="BA136" s="308"/>
      <c r="BB136" s="309"/>
      <c r="BC136" s="310"/>
      <c r="BD136" s="299"/>
      <c r="BE136" s="300"/>
      <c r="BF136" s="300"/>
      <c r="BG136" s="300"/>
      <c r="BH136" s="300"/>
      <c r="BI136" s="300"/>
      <c r="BJ136" s="300"/>
      <c r="BK136" s="300"/>
      <c r="BL136" s="300"/>
      <c r="BM136" s="300"/>
      <c r="BN136" s="300"/>
      <c r="BO136" s="300"/>
      <c r="BP136" s="301"/>
      <c r="BQ136" s="339"/>
      <c r="BR136" s="340"/>
      <c r="BS136" s="341"/>
      <c r="BT136" s="347"/>
      <c r="BU136" s="348"/>
      <c r="BV136" s="348"/>
      <c r="BW136" s="348"/>
      <c r="BX136" s="348"/>
      <c r="BY136" s="348"/>
      <c r="BZ136" s="348"/>
      <c r="CA136" s="348"/>
      <c r="CB136" s="348"/>
      <c r="CC136" s="348"/>
      <c r="CD136" s="348"/>
      <c r="CE136" s="348"/>
      <c r="CF136" s="348"/>
      <c r="CG136" s="334"/>
    </row>
    <row r="137" spans="1:85" ht="3" customHeight="1" x14ac:dyDescent="0.15">
      <c r="A137" s="2"/>
      <c r="B137" s="656"/>
      <c r="C137" s="657"/>
      <c r="D137" s="657"/>
      <c r="E137" s="657"/>
      <c r="F137" s="657"/>
      <c r="G137" s="657"/>
      <c r="H137" s="657"/>
      <c r="I137" s="657"/>
      <c r="J137" s="658"/>
      <c r="K137" s="194"/>
      <c r="L137" s="196"/>
      <c r="M137" s="474"/>
      <c r="N137" s="225"/>
      <c r="O137" s="608"/>
      <c r="P137" s="609"/>
      <c r="Q137" s="609"/>
      <c r="R137" s="609"/>
      <c r="S137" s="609"/>
      <c r="T137" s="609"/>
      <c r="U137" s="609"/>
      <c r="V137" s="609"/>
      <c r="W137" s="609"/>
      <c r="X137" s="609"/>
      <c r="Y137" s="609"/>
      <c r="Z137" s="609"/>
      <c r="AA137" s="609"/>
      <c r="AB137" s="609"/>
      <c r="AC137" s="610"/>
      <c r="AD137" s="320"/>
      <c r="AE137" s="210"/>
      <c r="AF137" s="210"/>
      <c r="AG137" s="210"/>
      <c r="AH137" s="210"/>
      <c r="AI137" s="210"/>
      <c r="AJ137" s="210"/>
      <c r="AK137" s="210"/>
      <c r="AL137" s="211"/>
      <c r="AM137" s="375"/>
      <c r="AN137" s="376"/>
      <c r="AO137" s="376"/>
      <c r="AP137" s="376"/>
      <c r="AQ137" s="376"/>
      <c r="AR137" s="376"/>
      <c r="AS137" s="376"/>
      <c r="AT137" s="376"/>
      <c r="AU137" s="376"/>
      <c r="AV137" s="376"/>
      <c r="AW137" s="376"/>
      <c r="AX137" s="377"/>
      <c r="BA137" s="308"/>
      <c r="BB137" s="309"/>
      <c r="BC137" s="310"/>
      <c r="BD137" s="299"/>
      <c r="BE137" s="300"/>
      <c r="BF137" s="300"/>
      <c r="BG137" s="300"/>
      <c r="BH137" s="300"/>
      <c r="BI137" s="300"/>
      <c r="BJ137" s="300"/>
      <c r="BK137" s="300"/>
      <c r="BL137" s="300"/>
      <c r="BM137" s="300"/>
      <c r="BN137" s="300"/>
      <c r="BO137" s="300"/>
      <c r="BP137" s="301"/>
      <c r="BQ137" s="339"/>
      <c r="BR137" s="340"/>
      <c r="BS137" s="341"/>
      <c r="BT137" s="347"/>
      <c r="BU137" s="348"/>
      <c r="BV137" s="348"/>
      <c r="BW137" s="348"/>
      <c r="BX137" s="348"/>
      <c r="BY137" s="348"/>
      <c r="BZ137" s="348"/>
      <c r="CA137" s="348"/>
      <c r="CB137" s="348"/>
      <c r="CC137" s="348"/>
      <c r="CD137" s="348"/>
      <c r="CE137" s="348"/>
      <c r="CF137" s="348"/>
      <c r="CG137" s="334"/>
    </row>
    <row r="138" spans="1:85" ht="3" customHeight="1" x14ac:dyDescent="0.15">
      <c r="A138" s="2"/>
      <c r="B138" s="656"/>
      <c r="C138" s="657"/>
      <c r="D138" s="657"/>
      <c r="E138" s="657"/>
      <c r="F138" s="657"/>
      <c r="G138" s="657"/>
      <c r="H138" s="657"/>
      <c r="I138" s="657"/>
      <c r="J138" s="658"/>
      <c r="K138" s="194"/>
      <c r="L138" s="196"/>
      <c r="M138" s="474"/>
      <c r="N138" s="225"/>
      <c r="O138" s="608"/>
      <c r="P138" s="609"/>
      <c r="Q138" s="609"/>
      <c r="R138" s="609"/>
      <c r="S138" s="609"/>
      <c r="T138" s="609"/>
      <c r="U138" s="609"/>
      <c r="V138" s="609"/>
      <c r="W138" s="609"/>
      <c r="X138" s="609"/>
      <c r="Y138" s="609"/>
      <c r="Z138" s="609"/>
      <c r="AA138" s="609"/>
      <c r="AB138" s="609"/>
      <c r="AC138" s="610"/>
      <c r="AD138" s="320"/>
      <c r="AE138" s="210"/>
      <c r="AF138" s="210"/>
      <c r="AG138" s="210"/>
      <c r="AH138" s="210"/>
      <c r="AI138" s="210"/>
      <c r="AJ138" s="210"/>
      <c r="AK138" s="210"/>
      <c r="AL138" s="211"/>
      <c r="AM138" s="375"/>
      <c r="AN138" s="376"/>
      <c r="AO138" s="376"/>
      <c r="AP138" s="376"/>
      <c r="AQ138" s="376"/>
      <c r="AR138" s="376"/>
      <c r="AS138" s="376"/>
      <c r="AT138" s="376"/>
      <c r="AU138" s="376"/>
      <c r="AV138" s="376"/>
      <c r="AW138" s="376"/>
      <c r="AX138" s="377"/>
      <c r="BA138" s="308"/>
      <c r="BB138" s="309"/>
      <c r="BC138" s="310"/>
      <c r="BD138" s="302"/>
      <c r="BE138" s="303"/>
      <c r="BF138" s="303"/>
      <c r="BG138" s="303"/>
      <c r="BH138" s="303"/>
      <c r="BI138" s="303"/>
      <c r="BJ138" s="303"/>
      <c r="BK138" s="303"/>
      <c r="BL138" s="303"/>
      <c r="BM138" s="303"/>
      <c r="BN138" s="303"/>
      <c r="BO138" s="303"/>
      <c r="BP138" s="304"/>
      <c r="BQ138" s="342"/>
      <c r="BR138" s="343"/>
      <c r="BS138" s="344"/>
      <c r="BT138" s="349"/>
      <c r="BU138" s="350"/>
      <c r="BV138" s="350"/>
      <c r="BW138" s="350"/>
      <c r="BX138" s="350"/>
      <c r="BY138" s="350"/>
      <c r="BZ138" s="350"/>
      <c r="CA138" s="350"/>
      <c r="CB138" s="350"/>
      <c r="CC138" s="350"/>
      <c r="CD138" s="350"/>
      <c r="CE138" s="350"/>
      <c r="CF138" s="350"/>
      <c r="CG138" s="335"/>
    </row>
    <row r="139" spans="1:85" ht="3" customHeight="1" x14ac:dyDescent="0.15">
      <c r="A139" s="2"/>
      <c r="B139" s="656"/>
      <c r="C139" s="657"/>
      <c r="D139" s="657"/>
      <c r="E139" s="657"/>
      <c r="F139" s="657"/>
      <c r="G139" s="657"/>
      <c r="H139" s="657"/>
      <c r="I139" s="657"/>
      <c r="J139" s="658"/>
      <c r="K139" s="194"/>
      <c r="L139" s="196"/>
      <c r="M139" s="475"/>
      <c r="N139" s="228"/>
      <c r="O139" s="611"/>
      <c r="P139" s="612"/>
      <c r="Q139" s="612"/>
      <c r="R139" s="612"/>
      <c r="S139" s="612"/>
      <c r="T139" s="612"/>
      <c r="U139" s="612"/>
      <c r="V139" s="612"/>
      <c r="W139" s="612"/>
      <c r="X139" s="612"/>
      <c r="Y139" s="612"/>
      <c r="Z139" s="612"/>
      <c r="AA139" s="612"/>
      <c r="AB139" s="612"/>
      <c r="AC139" s="613"/>
      <c r="AD139" s="321"/>
      <c r="AE139" s="322"/>
      <c r="AF139" s="322"/>
      <c r="AG139" s="322"/>
      <c r="AH139" s="322"/>
      <c r="AI139" s="322"/>
      <c r="AJ139" s="322"/>
      <c r="AK139" s="322"/>
      <c r="AL139" s="323"/>
      <c r="AM139" s="378"/>
      <c r="AN139" s="379"/>
      <c r="AO139" s="379"/>
      <c r="AP139" s="379"/>
      <c r="AQ139" s="379"/>
      <c r="AR139" s="379"/>
      <c r="AS139" s="379"/>
      <c r="AT139" s="379"/>
      <c r="AU139" s="379"/>
      <c r="AV139" s="379"/>
      <c r="AW139" s="379"/>
      <c r="AX139" s="380"/>
      <c r="BA139" s="308"/>
      <c r="BB139" s="309"/>
      <c r="BC139" s="310"/>
      <c r="BD139" s="296" t="s">
        <v>606</v>
      </c>
      <c r="BE139" s="297"/>
      <c r="BF139" s="297"/>
      <c r="BG139" s="297"/>
      <c r="BH139" s="297"/>
      <c r="BI139" s="297"/>
      <c r="BJ139" s="297"/>
      <c r="BK139" s="297"/>
      <c r="BL139" s="297"/>
      <c r="BM139" s="297"/>
      <c r="BN139" s="297"/>
      <c r="BO139" s="297"/>
      <c r="BP139" s="298"/>
      <c r="BQ139" s="336" t="s">
        <v>26</v>
      </c>
      <c r="BR139" s="337"/>
      <c r="BS139" s="338"/>
      <c r="BT139" s="345" t="str">
        <f>IF(データ!$B$46&lt;&gt;"",IF(OR(データ!$I$46&lt;&gt;"",データ!$B$46&lt;&gt;"0"),データ!$E$46,""),"")</f>
        <v/>
      </c>
      <c r="BU139" s="346"/>
      <c r="BV139" s="346"/>
      <c r="BW139" s="346"/>
      <c r="BX139" s="346"/>
      <c r="BY139" s="346"/>
      <c r="BZ139" s="346"/>
      <c r="CA139" s="346"/>
      <c r="CB139" s="346"/>
      <c r="CC139" s="346"/>
      <c r="CD139" s="346"/>
      <c r="CE139" s="346"/>
      <c r="CF139" s="346"/>
      <c r="CG139" s="333"/>
    </row>
    <row r="140" spans="1:85" ht="3" customHeight="1" x14ac:dyDescent="0.15">
      <c r="A140" s="2"/>
      <c r="B140" s="632" t="s">
        <v>775</v>
      </c>
      <c r="C140" s="633"/>
      <c r="D140" s="633"/>
      <c r="E140" s="633"/>
      <c r="F140" s="633"/>
      <c r="G140" s="633"/>
      <c r="H140" s="633"/>
      <c r="I140" s="633"/>
      <c r="J140" s="634"/>
      <c r="K140" s="194"/>
      <c r="L140" s="196"/>
      <c r="M140" s="759" t="s">
        <v>623</v>
      </c>
      <c r="N140" s="760"/>
      <c r="O140" s="412" t="str">
        <f>IF(データ!$B$130&lt;&gt;"",IF(OR(データ!$C$131&lt;&gt;"0",データ!$C$132&lt;&gt;"0",データ!$E$172&lt;&gt;""),データ!$B$130,""),"")</f>
        <v/>
      </c>
      <c r="P140" s="413"/>
      <c r="Q140" s="413"/>
      <c r="R140" s="413"/>
      <c r="S140" s="413"/>
      <c r="T140" s="413"/>
      <c r="U140" s="413"/>
      <c r="V140" s="413"/>
      <c r="W140" s="413"/>
      <c r="X140" s="413"/>
      <c r="Y140" s="413"/>
      <c r="Z140" s="413"/>
      <c r="AA140" s="413"/>
      <c r="AB140" s="413"/>
      <c r="AC140" s="414"/>
      <c r="AD140" s="488" t="s">
        <v>660</v>
      </c>
      <c r="AE140" s="489"/>
      <c r="AF140" s="489"/>
      <c r="AG140" s="489"/>
      <c r="AH140" s="489"/>
      <c r="AI140" s="489"/>
      <c r="AJ140" s="489"/>
      <c r="AK140" s="489"/>
      <c r="AL140" s="490"/>
      <c r="AM140" s="532" t="str">
        <f>IF(データ!$B$133&lt;&gt;"",IF(OR(データ!$C$131&lt;&gt;"0",データ!$C$132&lt;&gt;"0",データ!$E$172&lt;&gt;""),データ!$B$133,""),"")</f>
        <v/>
      </c>
      <c r="AN140" s="533"/>
      <c r="AO140" s="533"/>
      <c r="AP140" s="533"/>
      <c r="AQ140" s="533"/>
      <c r="AR140" s="533"/>
      <c r="AS140" s="533"/>
      <c r="AT140" s="533"/>
      <c r="AU140" s="533"/>
      <c r="AV140" s="533"/>
      <c r="AW140" s="533"/>
      <c r="AX140" s="477" t="s">
        <v>9</v>
      </c>
      <c r="BA140" s="308"/>
      <c r="BB140" s="309"/>
      <c r="BC140" s="310"/>
      <c r="BD140" s="299"/>
      <c r="BE140" s="300"/>
      <c r="BF140" s="300"/>
      <c r="BG140" s="300"/>
      <c r="BH140" s="300"/>
      <c r="BI140" s="300"/>
      <c r="BJ140" s="300"/>
      <c r="BK140" s="300"/>
      <c r="BL140" s="300"/>
      <c r="BM140" s="300"/>
      <c r="BN140" s="300"/>
      <c r="BO140" s="300"/>
      <c r="BP140" s="301"/>
      <c r="BQ140" s="339"/>
      <c r="BR140" s="340"/>
      <c r="BS140" s="341"/>
      <c r="BT140" s="347"/>
      <c r="BU140" s="348"/>
      <c r="BV140" s="348"/>
      <c r="BW140" s="348"/>
      <c r="BX140" s="348"/>
      <c r="BY140" s="348"/>
      <c r="BZ140" s="348"/>
      <c r="CA140" s="348"/>
      <c r="CB140" s="348"/>
      <c r="CC140" s="348"/>
      <c r="CD140" s="348"/>
      <c r="CE140" s="348"/>
      <c r="CF140" s="348"/>
      <c r="CG140" s="334"/>
    </row>
    <row r="141" spans="1:85" ht="3" customHeight="1" x14ac:dyDescent="0.15">
      <c r="A141" s="2"/>
      <c r="B141" s="632"/>
      <c r="C141" s="633"/>
      <c r="D141" s="633"/>
      <c r="E141" s="633"/>
      <c r="F141" s="633"/>
      <c r="G141" s="633"/>
      <c r="H141" s="633"/>
      <c r="I141" s="633"/>
      <c r="J141" s="634"/>
      <c r="K141" s="194"/>
      <c r="L141" s="196"/>
      <c r="M141" s="761"/>
      <c r="N141" s="762"/>
      <c r="O141" s="375"/>
      <c r="P141" s="376"/>
      <c r="Q141" s="376"/>
      <c r="R141" s="376"/>
      <c r="S141" s="376"/>
      <c r="T141" s="376"/>
      <c r="U141" s="376"/>
      <c r="V141" s="376"/>
      <c r="W141" s="376"/>
      <c r="X141" s="376"/>
      <c r="Y141" s="376"/>
      <c r="Z141" s="376"/>
      <c r="AA141" s="376"/>
      <c r="AB141" s="376"/>
      <c r="AC141" s="415"/>
      <c r="AD141" s="491"/>
      <c r="AE141" s="492"/>
      <c r="AF141" s="492"/>
      <c r="AG141" s="492"/>
      <c r="AH141" s="492"/>
      <c r="AI141" s="492"/>
      <c r="AJ141" s="492"/>
      <c r="AK141" s="492"/>
      <c r="AL141" s="493"/>
      <c r="AM141" s="534"/>
      <c r="AN141" s="535"/>
      <c r="AO141" s="535"/>
      <c r="AP141" s="535"/>
      <c r="AQ141" s="535"/>
      <c r="AR141" s="535"/>
      <c r="AS141" s="535"/>
      <c r="AT141" s="535"/>
      <c r="AU141" s="535"/>
      <c r="AV141" s="535"/>
      <c r="AW141" s="535"/>
      <c r="AX141" s="479"/>
      <c r="BA141" s="308"/>
      <c r="BB141" s="309"/>
      <c r="BC141" s="310"/>
      <c r="BD141" s="299"/>
      <c r="BE141" s="300"/>
      <c r="BF141" s="300"/>
      <c r="BG141" s="300"/>
      <c r="BH141" s="300"/>
      <c r="BI141" s="300"/>
      <c r="BJ141" s="300"/>
      <c r="BK141" s="300"/>
      <c r="BL141" s="300"/>
      <c r="BM141" s="300"/>
      <c r="BN141" s="300"/>
      <c r="BO141" s="300"/>
      <c r="BP141" s="301"/>
      <c r="BQ141" s="339"/>
      <c r="BR141" s="340"/>
      <c r="BS141" s="341"/>
      <c r="BT141" s="347"/>
      <c r="BU141" s="348"/>
      <c r="BV141" s="348"/>
      <c r="BW141" s="348"/>
      <c r="BX141" s="348"/>
      <c r="BY141" s="348"/>
      <c r="BZ141" s="348"/>
      <c r="CA141" s="348"/>
      <c r="CB141" s="348"/>
      <c r="CC141" s="348"/>
      <c r="CD141" s="348"/>
      <c r="CE141" s="348"/>
      <c r="CF141" s="348"/>
      <c r="CG141" s="334"/>
    </row>
    <row r="142" spans="1:85" ht="3" customHeight="1" x14ac:dyDescent="0.15">
      <c r="A142" s="2"/>
      <c r="B142" s="632"/>
      <c r="C142" s="633"/>
      <c r="D142" s="633"/>
      <c r="E142" s="633"/>
      <c r="F142" s="633"/>
      <c r="G142" s="633"/>
      <c r="H142" s="633"/>
      <c r="I142" s="633"/>
      <c r="J142" s="634"/>
      <c r="K142" s="194"/>
      <c r="L142" s="196"/>
      <c r="M142" s="761"/>
      <c r="N142" s="762"/>
      <c r="O142" s="375"/>
      <c r="P142" s="376"/>
      <c r="Q142" s="376"/>
      <c r="R142" s="376"/>
      <c r="S142" s="376"/>
      <c r="T142" s="376"/>
      <c r="U142" s="376"/>
      <c r="V142" s="376"/>
      <c r="W142" s="376"/>
      <c r="X142" s="376"/>
      <c r="Y142" s="376"/>
      <c r="Z142" s="376"/>
      <c r="AA142" s="376"/>
      <c r="AB142" s="376"/>
      <c r="AC142" s="415"/>
      <c r="AD142" s="491"/>
      <c r="AE142" s="492"/>
      <c r="AF142" s="492"/>
      <c r="AG142" s="492"/>
      <c r="AH142" s="492"/>
      <c r="AI142" s="492"/>
      <c r="AJ142" s="492"/>
      <c r="AK142" s="492"/>
      <c r="AL142" s="493"/>
      <c r="AM142" s="534"/>
      <c r="AN142" s="535"/>
      <c r="AO142" s="535"/>
      <c r="AP142" s="535"/>
      <c r="AQ142" s="535"/>
      <c r="AR142" s="535"/>
      <c r="AS142" s="535"/>
      <c r="AT142" s="535"/>
      <c r="AU142" s="535"/>
      <c r="AV142" s="535"/>
      <c r="AW142" s="535"/>
      <c r="AX142" s="479"/>
      <c r="BA142" s="308"/>
      <c r="BB142" s="309"/>
      <c r="BC142" s="310"/>
      <c r="BD142" s="299"/>
      <c r="BE142" s="300"/>
      <c r="BF142" s="300"/>
      <c r="BG142" s="300"/>
      <c r="BH142" s="300"/>
      <c r="BI142" s="300"/>
      <c r="BJ142" s="300"/>
      <c r="BK142" s="300"/>
      <c r="BL142" s="300"/>
      <c r="BM142" s="300"/>
      <c r="BN142" s="300"/>
      <c r="BO142" s="300"/>
      <c r="BP142" s="301"/>
      <c r="BQ142" s="339"/>
      <c r="BR142" s="340"/>
      <c r="BS142" s="341"/>
      <c r="BT142" s="347"/>
      <c r="BU142" s="348"/>
      <c r="BV142" s="348"/>
      <c r="BW142" s="348"/>
      <c r="BX142" s="348"/>
      <c r="BY142" s="348"/>
      <c r="BZ142" s="348"/>
      <c r="CA142" s="348"/>
      <c r="CB142" s="348"/>
      <c r="CC142" s="348"/>
      <c r="CD142" s="348"/>
      <c r="CE142" s="348"/>
      <c r="CF142" s="348"/>
      <c r="CG142" s="334"/>
    </row>
    <row r="143" spans="1:85" ht="3" customHeight="1" x14ac:dyDescent="0.15">
      <c r="A143" s="2"/>
      <c r="B143" s="632"/>
      <c r="C143" s="633"/>
      <c r="D143" s="633"/>
      <c r="E143" s="633"/>
      <c r="F143" s="633"/>
      <c r="G143" s="633"/>
      <c r="H143" s="633"/>
      <c r="I143" s="633"/>
      <c r="J143" s="634"/>
      <c r="K143" s="194"/>
      <c r="L143" s="196"/>
      <c r="M143" s="761"/>
      <c r="N143" s="762"/>
      <c r="O143" s="375"/>
      <c r="P143" s="376"/>
      <c r="Q143" s="376"/>
      <c r="R143" s="376"/>
      <c r="S143" s="376"/>
      <c r="T143" s="376"/>
      <c r="U143" s="376"/>
      <c r="V143" s="376"/>
      <c r="W143" s="376"/>
      <c r="X143" s="376"/>
      <c r="Y143" s="376"/>
      <c r="Z143" s="376"/>
      <c r="AA143" s="376"/>
      <c r="AB143" s="376"/>
      <c r="AC143" s="415"/>
      <c r="AD143" s="491"/>
      <c r="AE143" s="492"/>
      <c r="AF143" s="492"/>
      <c r="AG143" s="492"/>
      <c r="AH143" s="492"/>
      <c r="AI143" s="492"/>
      <c r="AJ143" s="492"/>
      <c r="AK143" s="492"/>
      <c r="AL143" s="493"/>
      <c r="AM143" s="534"/>
      <c r="AN143" s="535"/>
      <c r="AO143" s="535"/>
      <c r="AP143" s="535"/>
      <c r="AQ143" s="535"/>
      <c r="AR143" s="535"/>
      <c r="AS143" s="535"/>
      <c r="AT143" s="535"/>
      <c r="AU143" s="535"/>
      <c r="AV143" s="535"/>
      <c r="AW143" s="535"/>
      <c r="AX143" s="479"/>
      <c r="BA143" s="308"/>
      <c r="BB143" s="309"/>
      <c r="BC143" s="310"/>
      <c r="BD143" s="299"/>
      <c r="BE143" s="300"/>
      <c r="BF143" s="300"/>
      <c r="BG143" s="300"/>
      <c r="BH143" s="300"/>
      <c r="BI143" s="300"/>
      <c r="BJ143" s="300"/>
      <c r="BK143" s="300"/>
      <c r="BL143" s="300"/>
      <c r="BM143" s="300"/>
      <c r="BN143" s="300"/>
      <c r="BO143" s="300"/>
      <c r="BP143" s="301"/>
      <c r="BQ143" s="339"/>
      <c r="BR143" s="340"/>
      <c r="BS143" s="341"/>
      <c r="BT143" s="347"/>
      <c r="BU143" s="348"/>
      <c r="BV143" s="348"/>
      <c r="BW143" s="348"/>
      <c r="BX143" s="348"/>
      <c r="BY143" s="348"/>
      <c r="BZ143" s="348"/>
      <c r="CA143" s="348"/>
      <c r="CB143" s="348"/>
      <c r="CC143" s="348"/>
      <c r="CD143" s="348"/>
      <c r="CE143" s="348"/>
      <c r="CF143" s="348"/>
      <c r="CG143" s="334"/>
    </row>
    <row r="144" spans="1:85" ht="3" customHeight="1" x14ac:dyDescent="0.15">
      <c r="A144" s="2"/>
      <c r="B144" s="632"/>
      <c r="C144" s="633"/>
      <c r="D144" s="633"/>
      <c r="E144" s="633"/>
      <c r="F144" s="633"/>
      <c r="G144" s="633"/>
      <c r="H144" s="633"/>
      <c r="I144" s="633"/>
      <c r="J144" s="634"/>
      <c r="K144" s="194"/>
      <c r="L144" s="196"/>
      <c r="M144" s="761"/>
      <c r="N144" s="762"/>
      <c r="O144" s="375"/>
      <c r="P144" s="376"/>
      <c r="Q144" s="376"/>
      <c r="R144" s="376"/>
      <c r="S144" s="376"/>
      <c r="T144" s="376"/>
      <c r="U144" s="376"/>
      <c r="V144" s="376"/>
      <c r="W144" s="376"/>
      <c r="X144" s="376"/>
      <c r="Y144" s="376"/>
      <c r="Z144" s="376"/>
      <c r="AA144" s="376"/>
      <c r="AB144" s="376"/>
      <c r="AC144" s="415"/>
      <c r="AD144" s="491"/>
      <c r="AE144" s="492"/>
      <c r="AF144" s="492"/>
      <c r="AG144" s="492"/>
      <c r="AH144" s="492"/>
      <c r="AI144" s="492"/>
      <c r="AJ144" s="492"/>
      <c r="AK144" s="492"/>
      <c r="AL144" s="493"/>
      <c r="AM144" s="534"/>
      <c r="AN144" s="535"/>
      <c r="AO144" s="535"/>
      <c r="AP144" s="535"/>
      <c r="AQ144" s="535"/>
      <c r="AR144" s="535"/>
      <c r="AS144" s="535"/>
      <c r="AT144" s="535"/>
      <c r="AU144" s="535"/>
      <c r="AV144" s="535"/>
      <c r="AW144" s="535"/>
      <c r="AX144" s="479"/>
      <c r="BA144" s="308"/>
      <c r="BB144" s="309"/>
      <c r="BC144" s="310"/>
      <c r="BD144" s="302"/>
      <c r="BE144" s="303"/>
      <c r="BF144" s="303"/>
      <c r="BG144" s="303"/>
      <c r="BH144" s="303"/>
      <c r="BI144" s="303"/>
      <c r="BJ144" s="303"/>
      <c r="BK144" s="303"/>
      <c r="BL144" s="303"/>
      <c r="BM144" s="303"/>
      <c r="BN144" s="303"/>
      <c r="BO144" s="303"/>
      <c r="BP144" s="304"/>
      <c r="BQ144" s="342"/>
      <c r="BR144" s="343"/>
      <c r="BS144" s="344"/>
      <c r="BT144" s="349"/>
      <c r="BU144" s="350"/>
      <c r="BV144" s="350"/>
      <c r="BW144" s="350"/>
      <c r="BX144" s="350"/>
      <c r="BY144" s="350"/>
      <c r="BZ144" s="350"/>
      <c r="CA144" s="350"/>
      <c r="CB144" s="350"/>
      <c r="CC144" s="350"/>
      <c r="CD144" s="350"/>
      <c r="CE144" s="350"/>
      <c r="CF144" s="350"/>
      <c r="CG144" s="335"/>
    </row>
    <row r="145" spans="1:85" ht="3" customHeight="1" x14ac:dyDescent="0.15">
      <c r="A145" s="2"/>
      <c r="B145" s="632"/>
      <c r="C145" s="633"/>
      <c r="D145" s="633"/>
      <c r="E145" s="633"/>
      <c r="F145" s="633"/>
      <c r="G145" s="633"/>
      <c r="H145" s="633"/>
      <c r="I145" s="633"/>
      <c r="J145" s="634"/>
      <c r="K145" s="194"/>
      <c r="L145" s="196"/>
      <c r="M145" s="761"/>
      <c r="N145" s="762"/>
      <c r="O145" s="375"/>
      <c r="P145" s="376"/>
      <c r="Q145" s="376"/>
      <c r="R145" s="376"/>
      <c r="S145" s="376"/>
      <c r="T145" s="376"/>
      <c r="U145" s="376"/>
      <c r="V145" s="376"/>
      <c r="W145" s="376"/>
      <c r="X145" s="376"/>
      <c r="Y145" s="376"/>
      <c r="Z145" s="376"/>
      <c r="AA145" s="376"/>
      <c r="AB145" s="376"/>
      <c r="AC145" s="415"/>
      <c r="AD145" s="491"/>
      <c r="AE145" s="492"/>
      <c r="AF145" s="492"/>
      <c r="AG145" s="492"/>
      <c r="AH145" s="492"/>
      <c r="AI145" s="492"/>
      <c r="AJ145" s="492"/>
      <c r="AK145" s="492"/>
      <c r="AL145" s="493"/>
      <c r="AM145" s="534"/>
      <c r="AN145" s="535"/>
      <c r="AO145" s="535"/>
      <c r="AP145" s="535"/>
      <c r="AQ145" s="535"/>
      <c r="AR145" s="535"/>
      <c r="AS145" s="535"/>
      <c r="AT145" s="535"/>
      <c r="AU145" s="535"/>
      <c r="AV145" s="535"/>
      <c r="AW145" s="535"/>
      <c r="AX145" s="479"/>
      <c r="BA145" s="308"/>
      <c r="BB145" s="309"/>
      <c r="BC145" s="310"/>
      <c r="BD145" s="296" t="s">
        <v>13</v>
      </c>
      <c r="BE145" s="297"/>
      <c r="BF145" s="298"/>
      <c r="BG145" s="296" t="s">
        <v>14</v>
      </c>
      <c r="BH145" s="297"/>
      <c r="BI145" s="297"/>
      <c r="BJ145" s="297"/>
      <c r="BK145" s="297"/>
      <c r="BL145" s="297"/>
      <c r="BM145" s="297"/>
      <c r="BN145" s="297"/>
      <c r="BO145" s="297"/>
      <c r="BP145" s="298"/>
      <c r="BQ145" s="336" t="s">
        <v>27</v>
      </c>
      <c r="BR145" s="337"/>
      <c r="BS145" s="338"/>
      <c r="BT145" s="345" t="str">
        <f>IF(データ!$B$48&lt;&gt;"",IF(OR(データ!$F$48&lt;&gt;"",データ!$B$48&lt;&gt;"0"),データ!$E$48,""),"")</f>
        <v/>
      </c>
      <c r="BU145" s="346"/>
      <c r="BV145" s="346"/>
      <c r="BW145" s="346"/>
      <c r="BX145" s="346"/>
      <c r="BY145" s="346"/>
      <c r="BZ145" s="346"/>
      <c r="CA145" s="346"/>
      <c r="CB145" s="346"/>
      <c r="CC145" s="346"/>
      <c r="CD145" s="346"/>
      <c r="CE145" s="346"/>
      <c r="CF145" s="346"/>
      <c r="CG145" s="333"/>
    </row>
    <row r="146" spans="1:85" ht="3" customHeight="1" x14ac:dyDescent="0.15">
      <c r="A146" s="2"/>
      <c r="B146" s="632"/>
      <c r="C146" s="633"/>
      <c r="D146" s="633"/>
      <c r="E146" s="633"/>
      <c r="F146" s="633"/>
      <c r="G146" s="633"/>
      <c r="H146" s="633"/>
      <c r="I146" s="633"/>
      <c r="J146" s="634"/>
      <c r="K146" s="194"/>
      <c r="L146" s="196"/>
      <c r="M146" s="761"/>
      <c r="N146" s="762"/>
      <c r="O146" s="375"/>
      <c r="P146" s="376"/>
      <c r="Q146" s="376"/>
      <c r="R146" s="376"/>
      <c r="S146" s="376"/>
      <c r="T146" s="376"/>
      <c r="U146" s="376"/>
      <c r="V146" s="376"/>
      <c r="W146" s="376"/>
      <c r="X146" s="376"/>
      <c r="Y146" s="376"/>
      <c r="Z146" s="376"/>
      <c r="AA146" s="376"/>
      <c r="AB146" s="376"/>
      <c r="AC146" s="415"/>
      <c r="AD146" s="491"/>
      <c r="AE146" s="492"/>
      <c r="AF146" s="492"/>
      <c r="AG146" s="492"/>
      <c r="AH146" s="492"/>
      <c r="AI146" s="492"/>
      <c r="AJ146" s="492"/>
      <c r="AK146" s="492"/>
      <c r="AL146" s="493"/>
      <c r="AM146" s="534"/>
      <c r="AN146" s="535"/>
      <c r="AO146" s="535"/>
      <c r="AP146" s="535"/>
      <c r="AQ146" s="535"/>
      <c r="AR146" s="535"/>
      <c r="AS146" s="535"/>
      <c r="AT146" s="535"/>
      <c r="AU146" s="535"/>
      <c r="AV146" s="535"/>
      <c r="AW146" s="535"/>
      <c r="AX146" s="479"/>
      <c r="BA146" s="308"/>
      <c r="BB146" s="309"/>
      <c r="BC146" s="310"/>
      <c r="BD146" s="299"/>
      <c r="BE146" s="300"/>
      <c r="BF146" s="301"/>
      <c r="BG146" s="299"/>
      <c r="BH146" s="300"/>
      <c r="BI146" s="300"/>
      <c r="BJ146" s="300"/>
      <c r="BK146" s="300"/>
      <c r="BL146" s="300"/>
      <c r="BM146" s="300"/>
      <c r="BN146" s="300"/>
      <c r="BO146" s="300"/>
      <c r="BP146" s="301"/>
      <c r="BQ146" s="339"/>
      <c r="BR146" s="340"/>
      <c r="BS146" s="341"/>
      <c r="BT146" s="347"/>
      <c r="BU146" s="348"/>
      <c r="BV146" s="348"/>
      <c r="BW146" s="348"/>
      <c r="BX146" s="348"/>
      <c r="BY146" s="348"/>
      <c r="BZ146" s="348"/>
      <c r="CA146" s="348"/>
      <c r="CB146" s="348"/>
      <c r="CC146" s="348"/>
      <c r="CD146" s="348"/>
      <c r="CE146" s="348"/>
      <c r="CF146" s="348"/>
      <c r="CG146" s="334"/>
    </row>
    <row r="147" spans="1:85" ht="3" customHeight="1" x14ac:dyDescent="0.15">
      <c r="A147" s="2"/>
      <c r="B147" s="482" t="s">
        <v>776</v>
      </c>
      <c r="C147" s="483"/>
      <c r="D147" s="483"/>
      <c r="E147" s="483"/>
      <c r="F147" s="483"/>
      <c r="G147" s="483"/>
      <c r="H147" s="483"/>
      <c r="I147" s="483"/>
      <c r="J147" s="484"/>
      <c r="K147" s="254"/>
      <c r="L147" s="256"/>
      <c r="M147" s="763"/>
      <c r="N147" s="764"/>
      <c r="O147" s="378"/>
      <c r="P147" s="379"/>
      <c r="Q147" s="379"/>
      <c r="R147" s="379"/>
      <c r="S147" s="379"/>
      <c r="T147" s="379"/>
      <c r="U147" s="379"/>
      <c r="V147" s="379"/>
      <c r="W147" s="379"/>
      <c r="X147" s="379"/>
      <c r="Y147" s="379"/>
      <c r="Z147" s="379"/>
      <c r="AA147" s="379"/>
      <c r="AB147" s="379"/>
      <c r="AC147" s="416"/>
      <c r="AD147" s="494"/>
      <c r="AE147" s="495"/>
      <c r="AF147" s="495"/>
      <c r="AG147" s="495"/>
      <c r="AH147" s="495"/>
      <c r="AI147" s="495"/>
      <c r="AJ147" s="495"/>
      <c r="AK147" s="495"/>
      <c r="AL147" s="496"/>
      <c r="AM147" s="536"/>
      <c r="AN147" s="537"/>
      <c r="AO147" s="537"/>
      <c r="AP147" s="537"/>
      <c r="AQ147" s="537"/>
      <c r="AR147" s="537"/>
      <c r="AS147" s="537"/>
      <c r="AT147" s="537"/>
      <c r="AU147" s="537"/>
      <c r="AV147" s="537"/>
      <c r="AW147" s="537"/>
      <c r="AX147" s="631"/>
      <c r="BA147" s="308"/>
      <c r="BB147" s="309"/>
      <c r="BC147" s="310"/>
      <c r="BD147" s="299"/>
      <c r="BE147" s="300"/>
      <c r="BF147" s="301"/>
      <c r="BG147" s="299"/>
      <c r="BH147" s="300"/>
      <c r="BI147" s="300"/>
      <c r="BJ147" s="300"/>
      <c r="BK147" s="300"/>
      <c r="BL147" s="300"/>
      <c r="BM147" s="300"/>
      <c r="BN147" s="300"/>
      <c r="BO147" s="300"/>
      <c r="BP147" s="301"/>
      <c r="BQ147" s="339"/>
      <c r="BR147" s="340"/>
      <c r="BS147" s="341"/>
      <c r="BT147" s="347"/>
      <c r="BU147" s="348"/>
      <c r="BV147" s="348"/>
      <c r="BW147" s="348"/>
      <c r="BX147" s="348"/>
      <c r="BY147" s="348"/>
      <c r="BZ147" s="348"/>
      <c r="CA147" s="348"/>
      <c r="CB147" s="348"/>
      <c r="CC147" s="348"/>
      <c r="CD147" s="348"/>
      <c r="CE147" s="348"/>
      <c r="CF147" s="348"/>
      <c r="CG147" s="334"/>
    </row>
    <row r="148" spans="1:85" ht="3" customHeight="1" x14ac:dyDescent="0.15">
      <c r="A148" s="2"/>
      <c r="B148" s="482"/>
      <c r="C148" s="483"/>
      <c r="D148" s="483"/>
      <c r="E148" s="483"/>
      <c r="F148" s="483"/>
      <c r="G148" s="483"/>
      <c r="H148" s="483"/>
      <c r="I148" s="483"/>
      <c r="J148" s="484"/>
      <c r="K148" s="638" t="s">
        <v>621</v>
      </c>
      <c r="L148" s="639"/>
      <c r="M148" s="640"/>
      <c r="N148" s="638"/>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39"/>
      <c r="AL148" s="640"/>
      <c r="AM148" s="412" t="str">
        <f>IF(データ!$E$172&lt;&gt;"",データ!$E$172,"")</f>
        <v/>
      </c>
      <c r="AN148" s="413"/>
      <c r="AO148" s="647" t="s">
        <v>777</v>
      </c>
      <c r="AP148" s="647"/>
      <c r="AQ148" s="647"/>
      <c r="AR148" s="647"/>
      <c r="AS148" s="647"/>
      <c r="AT148" s="647"/>
      <c r="AU148" s="647"/>
      <c r="AV148" s="647"/>
      <c r="AW148" s="647"/>
      <c r="AX148" s="648"/>
      <c r="BA148" s="308"/>
      <c r="BB148" s="309"/>
      <c r="BC148" s="310"/>
      <c r="BD148" s="299"/>
      <c r="BE148" s="300"/>
      <c r="BF148" s="301"/>
      <c r="BG148" s="299"/>
      <c r="BH148" s="300"/>
      <c r="BI148" s="300"/>
      <c r="BJ148" s="300"/>
      <c r="BK148" s="300"/>
      <c r="BL148" s="300"/>
      <c r="BM148" s="300"/>
      <c r="BN148" s="300"/>
      <c r="BO148" s="300"/>
      <c r="BP148" s="301"/>
      <c r="BQ148" s="339"/>
      <c r="BR148" s="340"/>
      <c r="BS148" s="341"/>
      <c r="BT148" s="347"/>
      <c r="BU148" s="348"/>
      <c r="BV148" s="348"/>
      <c r="BW148" s="348"/>
      <c r="BX148" s="348"/>
      <c r="BY148" s="348"/>
      <c r="BZ148" s="348"/>
      <c r="CA148" s="348"/>
      <c r="CB148" s="348"/>
      <c r="CC148" s="348"/>
      <c r="CD148" s="348"/>
      <c r="CE148" s="348"/>
      <c r="CF148" s="348"/>
      <c r="CG148" s="334"/>
    </row>
    <row r="149" spans="1:85" ht="3" customHeight="1" x14ac:dyDescent="0.15">
      <c r="A149" s="2"/>
      <c r="B149" s="482"/>
      <c r="C149" s="483"/>
      <c r="D149" s="483"/>
      <c r="E149" s="483"/>
      <c r="F149" s="483"/>
      <c r="G149" s="483"/>
      <c r="H149" s="483"/>
      <c r="I149" s="483"/>
      <c r="J149" s="484"/>
      <c r="K149" s="641"/>
      <c r="L149" s="642"/>
      <c r="M149" s="643"/>
      <c r="N149" s="641"/>
      <c r="O149" s="642"/>
      <c r="P149" s="642"/>
      <c r="Q149" s="642"/>
      <c r="R149" s="642"/>
      <c r="S149" s="642"/>
      <c r="T149" s="642"/>
      <c r="U149" s="642"/>
      <c r="V149" s="642"/>
      <c r="W149" s="642"/>
      <c r="X149" s="642"/>
      <c r="Y149" s="642"/>
      <c r="Z149" s="642"/>
      <c r="AA149" s="642"/>
      <c r="AB149" s="642"/>
      <c r="AC149" s="642"/>
      <c r="AD149" s="642"/>
      <c r="AE149" s="642"/>
      <c r="AF149" s="642"/>
      <c r="AG149" s="642"/>
      <c r="AH149" s="642"/>
      <c r="AI149" s="642"/>
      <c r="AJ149" s="642"/>
      <c r="AK149" s="642"/>
      <c r="AL149" s="643"/>
      <c r="AM149" s="375"/>
      <c r="AN149" s="376"/>
      <c r="AO149" s="649"/>
      <c r="AP149" s="649"/>
      <c r="AQ149" s="649"/>
      <c r="AR149" s="649"/>
      <c r="AS149" s="649"/>
      <c r="AT149" s="649"/>
      <c r="AU149" s="649"/>
      <c r="AV149" s="649"/>
      <c r="AW149" s="649"/>
      <c r="AX149" s="650"/>
      <c r="BA149" s="308"/>
      <c r="BB149" s="309"/>
      <c r="BC149" s="310"/>
      <c r="BD149" s="299"/>
      <c r="BE149" s="300"/>
      <c r="BF149" s="301"/>
      <c r="BG149" s="299"/>
      <c r="BH149" s="300"/>
      <c r="BI149" s="300"/>
      <c r="BJ149" s="300"/>
      <c r="BK149" s="300"/>
      <c r="BL149" s="300"/>
      <c r="BM149" s="300"/>
      <c r="BN149" s="300"/>
      <c r="BO149" s="300"/>
      <c r="BP149" s="301"/>
      <c r="BQ149" s="339"/>
      <c r="BR149" s="340"/>
      <c r="BS149" s="341"/>
      <c r="BT149" s="347"/>
      <c r="BU149" s="348"/>
      <c r="BV149" s="348"/>
      <c r="BW149" s="348"/>
      <c r="BX149" s="348"/>
      <c r="BY149" s="348"/>
      <c r="BZ149" s="348"/>
      <c r="CA149" s="348"/>
      <c r="CB149" s="348"/>
      <c r="CC149" s="348"/>
      <c r="CD149" s="348"/>
      <c r="CE149" s="348"/>
      <c r="CF149" s="348"/>
      <c r="CG149" s="334"/>
    </row>
    <row r="150" spans="1:85" ht="3" customHeight="1" x14ac:dyDescent="0.15">
      <c r="A150" s="2"/>
      <c r="B150" s="482"/>
      <c r="C150" s="483"/>
      <c r="D150" s="483"/>
      <c r="E150" s="483"/>
      <c r="F150" s="483"/>
      <c r="G150" s="483"/>
      <c r="H150" s="483"/>
      <c r="I150" s="483"/>
      <c r="J150" s="484"/>
      <c r="K150" s="641"/>
      <c r="L150" s="642"/>
      <c r="M150" s="643"/>
      <c r="N150" s="641"/>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2"/>
      <c r="AL150" s="643"/>
      <c r="AM150" s="375"/>
      <c r="AN150" s="376"/>
      <c r="AO150" s="649"/>
      <c r="AP150" s="649"/>
      <c r="AQ150" s="649"/>
      <c r="AR150" s="649"/>
      <c r="AS150" s="649"/>
      <c r="AT150" s="649"/>
      <c r="AU150" s="649"/>
      <c r="AV150" s="649"/>
      <c r="AW150" s="649"/>
      <c r="AX150" s="650"/>
      <c r="BA150" s="308"/>
      <c r="BB150" s="309"/>
      <c r="BC150" s="310"/>
      <c r="BD150" s="299"/>
      <c r="BE150" s="300"/>
      <c r="BF150" s="301"/>
      <c r="BG150" s="302"/>
      <c r="BH150" s="303"/>
      <c r="BI150" s="303"/>
      <c r="BJ150" s="303"/>
      <c r="BK150" s="303"/>
      <c r="BL150" s="303"/>
      <c r="BM150" s="303"/>
      <c r="BN150" s="303"/>
      <c r="BO150" s="303"/>
      <c r="BP150" s="304"/>
      <c r="BQ150" s="342"/>
      <c r="BR150" s="343"/>
      <c r="BS150" s="344"/>
      <c r="BT150" s="349"/>
      <c r="BU150" s="350"/>
      <c r="BV150" s="350"/>
      <c r="BW150" s="350"/>
      <c r="BX150" s="350"/>
      <c r="BY150" s="350"/>
      <c r="BZ150" s="350"/>
      <c r="CA150" s="350"/>
      <c r="CB150" s="350"/>
      <c r="CC150" s="350"/>
      <c r="CD150" s="350"/>
      <c r="CE150" s="350"/>
      <c r="CF150" s="350"/>
      <c r="CG150" s="335"/>
    </row>
    <row r="151" spans="1:85" ht="3" customHeight="1" x14ac:dyDescent="0.15">
      <c r="A151" s="2"/>
      <c r="B151" s="482"/>
      <c r="C151" s="483"/>
      <c r="D151" s="483"/>
      <c r="E151" s="483"/>
      <c r="F151" s="483"/>
      <c r="G151" s="483"/>
      <c r="H151" s="483"/>
      <c r="I151" s="483"/>
      <c r="J151" s="484"/>
      <c r="K151" s="641"/>
      <c r="L151" s="642"/>
      <c r="M151" s="643"/>
      <c r="N151" s="641"/>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643"/>
      <c r="AM151" s="375"/>
      <c r="AN151" s="376"/>
      <c r="AO151" s="649"/>
      <c r="AP151" s="649"/>
      <c r="AQ151" s="649"/>
      <c r="AR151" s="649"/>
      <c r="AS151" s="649"/>
      <c r="AT151" s="649"/>
      <c r="AU151" s="649"/>
      <c r="AV151" s="649"/>
      <c r="AW151" s="649"/>
      <c r="AX151" s="650"/>
      <c r="BA151" s="308"/>
      <c r="BB151" s="309"/>
      <c r="BC151" s="310"/>
      <c r="BD151" s="299"/>
      <c r="BE151" s="300"/>
      <c r="BF151" s="301"/>
      <c r="BG151" s="296" t="s">
        <v>792</v>
      </c>
      <c r="BH151" s="297"/>
      <c r="BI151" s="297"/>
      <c r="BJ151" s="297"/>
      <c r="BK151" s="297"/>
      <c r="BL151" s="297"/>
      <c r="BM151" s="297"/>
      <c r="BN151" s="297"/>
      <c r="BO151" s="297"/>
      <c r="BP151" s="298"/>
      <c r="BQ151" s="336" t="s">
        <v>798</v>
      </c>
      <c r="BR151" s="337"/>
      <c r="BS151" s="338"/>
      <c r="BT151" s="345" t="str">
        <f>IF(データ!$G$50&lt;&gt;"",IF(OR(データ!$K$50&lt;&gt;"",データ!$G$50&lt;&gt;"0"),データ!$J$50,""),"")</f>
        <v/>
      </c>
      <c r="BU151" s="346"/>
      <c r="BV151" s="346"/>
      <c r="BW151" s="346"/>
      <c r="BX151" s="346"/>
      <c r="BY151" s="346"/>
      <c r="BZ151" s="346"/>
      <c r="CA151" s="346"/>
      <c r="CB151" s="346"/>
      <c r="CC151" s="346"/>
      <c r="CD151" s="346"/>
      <c r="CE151" s="346"/>
      <c r="CF151" s="346"/>
      <c r="CG151" s="333"/>
    </row>
    <row r="152" spans="1:85" ht="3" customHeight="1" x14ac:dyDescent="0.15">
      <c r="A152" s="2"/>
      <c r="B152" s="482"/>
      <c r="C152" s="483"/>
      <c r="D152" s="483"/>
      <c r="E152" s="483"/>
      <c r="F152" s="483"/>
      <c r="G152" s="483"/>
      <c r="H152" s="483"/>
      <c r="I152" s="483"/>
      <c r="J152" s="484"/>
      <c r="K152" s="641"/>
      <c r="L152" s="642"/>
      <c r="M152" s="643"/>
      <c r="N152" s="641"/>
      <c r="O152" s="642"/>
      <c r="P152" s="642"/>
      <c r="Q152" s="642"/>
      <c r="R152" s="642"/>
      <c r="S152" s="642"/>
      <c r="T152" s="642"/>
      <c r="U152" s="642"/>
      <c r="V152" s="642"/>
      <c r="W152" s="642"/>
      <c r="X152" s="642"/>
      <c r="Y152" s="642"/>
      <c r="Z152" s="642"/>
      <c r="AA152" s="642"/>
      <c r="AB152" s="642"/>
      <c r="AC152" s="642"/>
      <c r="AD152" s="642"/>
      <c r="AE152" s="642"/>
      <c r="AF152" s="642"/>
      <c r="AG152" s="642"/>
      <c r="AH152" s="642"/>
      <c r="AI152" s="642"/>
      <c r="AJ152" s="642"/>
      <c r="AK152" s="642"/>
      <c r="AL152" s="643"/>
      <c r="AM152" s="375"/>
      <c r="AN152" s="376"/>
      <c r="AO152" s="649"/>
      <c r="AP152" s="649"/>
      <c r="AQ152" s="649"/>
      <c r="AR152" s="649"/>
      <c r="AS152" s="649"/>
      <c r="AT152" s="649"/>
      <c r="AU152" s="649"/>
      <c r="AV152" s="649"/>
      <c r="AW152" s="649"/>
      <c r="AX152" s="650"/>
      <c r="BA152" s="308"/>
      <c r="BB152" s="309"/>
      <c r="BC152" s="310"/>
      <c r="BD152" s="299"/>
      <c r="BE152" s="300"/>
      <c r="BF152" s="301"/>
      <c r="BG152" s="299"/>
      <c r="BH152" s="300"/>
      <c r="BI152" s="300"/>
      <c r="BJ152" s="300"/>
      <c r="BK152" s="300"/>
      <c r="BL152" s="300"/>
      <c r="BM152" s="300"/>
      <c r="BN152" s="300"/>
      <c r="BO152" s="300"/>
      <c r="BP152" s="301"/>
      <c r="BQ152" s="339"/>
      <c r="BR152" s="340"/>
      <c r="BS152" s="341"/>
      <c r="BT152" s="347"/>
      <c r="BU152" s="348"/>
      <c r="BV152" s="348"/>
      <c r="BW152" s="348"/>
      <c r="BX152" s="348"/>
      <c r="BY152" s="348"/>
      <c r="BZ152" s="348"/>
      <c r="CA152" s="348"/>
      <c r="CB152" s="348"/>
      <c r="CC152" s="348"/>
      <c r="CD152" s="348"/>
      <c r="CE152" s="348"/>
      <c r="CF152" s="348"/>
      <c r="CG152" s="334"/>
    </row>
    <row r="153" spans="1:85" ht="3" customHeight="1" x14ac:dyDescent="0.15">
      <c r="A153" s="2"/>
      <c r="B153" s="485"/>
      <c r="C153" s="486"/>
      <c r="D153" s="486"/>
      <c r="E153" s="486"/>
      <c r="F153" s="486"/>
      <c r="G153" s="486"/>
      <c r="H153" s="486"/>
      <c r="I153" s="486"/>
      <c r="J153" s="487"/>
      <c r="K153" s="644"/>
      <c r="L153" s="645"/>
      <c r="M153" s="646"/>
      <c r="N153" s="644"/>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5"/>
      <c r="AL153" s="646"/>
      <c r="AM153" s="378"/>
      <c r="AN153" s="379"/>
      <c r="AO153" s="651"/>
      <c r="AP153" s="651"/>
      <c r="AQ153" s="651"/>
      <c r="AR153" s="651"/>
      <c r="AS153" s="651"/>
      <c r="AT153" s="651"/>
      <c r="AU153" s="651"/>
      <c r="AV153" s="651"/>
      <c r="AW153" s="651"/>
      <c r="AX153" s="652"/>
      <c r="BA153" s="308"/>
      <c r="BB153" s="309"/>
      <c r="BC153" s="310"/>
      <c r="BD153" s="299"/>
      <c r="BE153" s="300"/>
      <c r="BF153" s="301"/>
      <c r="BG153" s="299"/>
      <c r="BH153" s="300"/>
      <c r="BI153" s="300"/>
      <c r="BJ153" s="300"/>
      <c r="BK153" s="300"/>
      <c r="BL153" s="300"/>
      <c r="BM153" s="300"/>
      <c r="BN153" s="300"/>
      <c r="BO153" s="300"/>
      <c r="BP153" s="301"/>
      <c r="BQ153" s="339"/>
      <c r="BR153" s="340"/>
      <c r="BS153" s="341"/>
      <c r="BT153" s="347"/>
      <c r="BU153" s="348"/>
      <c r="BV153" s="348"/>
      <c r="BW153" s="348"/>
      <c r="BX153" s="348"/>
      <c r="BY153" s="348"/>
      <c r="BZ153" s="348"/>
      <c r="CA153" s="348"/>
      <c r="CB153" s="348"/>
      <c r="CC153" s="348"/>
      <c r="CD153" s="348"/>
      <c r="CE153" s="348"/>
      <c r="CF153" s="348"/>
      <c r="CG153" s="334"/>
    </row>
    <row r="154" spans="1:85" ht="3" customHeight="1" x14ac:dyDescent="0.15">
      <c r="A154" s="2"/>
      <c r="B154" s="1358" t="s">
        <v>827</v>
      </c>
      <c r="C154" s="1359"/>
      <c r="D154" s="1360"/>
      <c r="E154" s="513">
        <v>1</v>
      </c>
      <c r="F154" s="515"/>
      <c r="G154" s="1289" t="s">
        <v>653</v>
      </c>
      <c r="H154" s="1290"/>
      <c r="I154" s="1291"/>
      <c r="J154" s="635" t="str">
        <f>IF(データ!$N$135&lt;&gt;"",データ!$N$135,"")</f>
        <v/>
      </c>
      <c r="K154" s="636"/>
      <c r="L154" s="636"/>
      <c r="M154" s="636"/>
      <c r="N154" s="636"/>
      <c r="O154" s="636"/>
      <c r="P154" s="636"/>
      <c r="Q154" s="636"/>
      <c r="R154" s="636"/>
      <c r="S154" s="636"/>
      <c r="T154" s="636"/>
      <c r="U154" s="636"/>
      <c r="V154" s="636"/>
      <c r="W154" s="636"/>
      <c r="X154" s="636"/>
      <c r="Y154" s="636"/>
      <c r="Z154" s="636"/>
      <c r="AA154" s="637"/>
      <c r="AB154" s="561" t="s">
        <v>590</v>
      </c>
      <c r="AC154" s="562"/>
      <c r="AD154" s="563"/>
      <c r="AE154" s="570" t="str">
        <f>IF(データ!$C$135&lt;&gt;"",データ!$C$135,"")</f>
        <v/>
      </c>
      <c r="AF154" s="571"/>
      <c r="AG154" s="571"/>
      <c r="AH154" s="571"/>
      <c r="AI154" s="572"/>
      <c r="AJ154" s="1407" t="s">
        <v>647</v>
      </c>
      <c r="AK154" s="1408"/>
      <c r="AL154" s="1408"/>
      <c r="AM154" s="1409"/>
      <c r="AN154" s="435" t="str">
        <f>IF(データ!$H$135&lt;&gt;"","同居",IF(データ!$I$135&lt;&gt;"","別居",""))</f>
        <v/>
      </c>
      <c r="AO154" s="436"/>
      <c r="AP154" s="436"/>
      <c r="AQ154" s="437"/>
      <c r="AR154" s="444" t="s">
        <v>629</v>
      </c>
      <c r="AS154" s="445"/>
      <c r="AT154" s="435" t="str">
        <f>IF(データ!$J$135&lt;&gt;"",データ!$J$135,"")</f>
        <v/>
      </c>
      <c r="AU154" s="436"/>
      <c r="AV154" s="436"/>
      <c r="AW154" s="436"/>
      <c r="AX154" s="579"/>
      <c r="BA154" s="308"/>
      <c r="BB154" s="309"/>
      <c r="BC154" s="310"/>
      <c r="BD154" s="299"/>
      <c r="BE154" s="300"/>
      <c r="BF154" s="301"/>
      <c r="BG154" s="299"/>
      <c r="BH154" s="300"/>
      <c r="BI154" s="300"/>
      <c r="BJ154" s="300"/>
      <c r="BK154" s="300"/>
      <c r="BL154" s="300"/>
      <c r="BM154" s="300"/>
      <c r="BN154" s="300"/>
      <c r="BO154" s="300"/>
      <c r="BP154" s="301"/>
      <c r="BQ154" s="339"/>
      <c r="BR154" s="340"/>
      <c r="BS154" s="341"/>
      <c r="BT154" s="347"/>
      <c r="BU154" s="348"/>
      <c r="BV154" s="348"/>
      <c r="BW154" s="348"/>
      <c r="BX154" s="348"/>
      <c r="BY154" s="348"/>
      <c r="BZ154" s="348"/>
      <c r="CA154" s="348"/>
      <c r="CB154" s="348"/>
      <c r="CC154" s="348"/>
      <c r="CD154" s="348"/>
      <c r="CE154" s="348"/>
      <c r="CF154" s="348"/>
      <c r="CG154" s="334"/>
    </row>
    <row r="155" spans="1:85" ht="3" customHeight="1" x14ac:dyDescent="0.15">
      <c r="A155" s="2"/>
      <c r="B155" s="1361"/>
      <c r="C155" s="1362"/>
      <c r="D155" s="1363"/>
      <c r="E155" s="516"/>
      <c r="F155" s="518"/>
      <c r="G155" s="1292"/>
      <c r="H155" s="1293"/>
      <c r="I155" s="1294"/>
      <c r="J155" s="241"/>
      <c r="K155" s="242"/>
      <c r="L155" s="242"/>
      <c r="M155" s="242"/>
      <c r="N155" s="242"/>
      <c r="O155" s="242"/>
      <c r="P155" s="242"/>
      <c r="Q155" s="242"/>
      <c r="R155" s="242"/>
      <c r="S155" s="242"/>
      <c r="T155" s="242"/>
      <c r="U155" s="242"/>
      <c r="V155" s="242"/>
      <c r="W155" s="242"/>
      <c r="X155" s="242"/>
      <c r="Y155" s="242"/>
      <c r="Z155" s="242"/>
      <c r="AA155" s="243"/>
      <c r="AB155" s="564"/>
      <c r="AC155" s="565"/>
      <c r="AD155" s="566"/>
      <c r="AE155" s="573"/>
      <c r="AF155" s="574"/>
      <c r="AG155" s="574"/>
      <c r="AH155" s="574"/>
      <c r="AI155" s="575"/>
      <c r="AJ155" s="1410"/>
      <c r="AK155" s="1411"/>
      <c r="AL155" s="1411"/>
      <c r="AM155" s="1412"/>
      <c r="AN155" s="438"/>
      <c r="AO155" s="439"/>
      <c r="AP155" s="439"/>
      <c r="AQ155" s="440"/>
      <c r="AR155" s="446"/>
      <c r="AS155" s="447"/>
      <c r="AT155" s="438"/>
      <c r="AU155" s="439"/>
      <c r="AV155" s="439"/>
      <c r="AW155" s="439"/>
      <c r="AX155" s="580"/>
      <c r="BA155" s="308"/>
      <c r="BB155" s="309"/>
      <c r="BC155" s="310"/>
      <c r="BD155" s="299"/>
      <c r="BE155" s="300"/>
      <c r="BF155" s="301"/>
      <c r="BG155" s="299"/>
      <c r="BH155" s="300"/>
      <c r="BI155" s="300"/>
      <c r="BJ155" s="300"/>
      <c r="BK155" s="300"/>
      <c r="BL155" s="300"/>
      <c r="BM155" s="300"/>
      <c r="BN155" s="300"/>
      <c r="BO155" s="300"/>
      <c r="BP155" s="301"/>
      <c r="BQ155" s="339"/>
      <c r="BR155" s="340"/>
      <c r="BS155" s="341"/>
      <c r="BT155" s="347"/>
      <c r="BU155" s="348"/>
      <c r="BV155" s="348"/>
      <c r="BW155" s="348"/>
      <c r="BX155" s="348"/>
      <c r="BY155" s="348"/>
      <c r="BZ155" s="348"/>
      <c r="CA155" s="348"/>
      <c r="CB155" s="348"/>
      <c r="CC155" s="348"/>
      <c r="CD155" s="348"/>
      <c r="CE155" s="348"/>
      <c r="CF155" s="348"/>
      <c r="CG155" s="334"/>
    </row>
    <row r="156" spans="1:85" ht="3" customHeight="1" x14ac:dyDescent="0.15">
      <c r="A156" s="2"/>
      <c r="B156" s="1361"/>
      <c r="C156" s="1362"/>
      <c r="D156" s="1363"/>
      <c r="E156" s="516"/>
      <c r="F156" s="518"/>
      <c r="G156" s="1292"/>
      <c r="H156" s="1293"/>
      <c r="I156" s="1294"/>
      <c r="J156" s="241"/>
      <c r="K156" s="242"/>
      <c r="L156" s="242"/>
      <c r="M156" s="242"/>
      <c r="N156" s="242"/>
      <c r="O156" s="242"/>
      <c r="P156" s="242"/>
      <c r="Q156" s="242"/>
      <c r="R156" s="242"/>
      <c r="S156" s="242"/>
      <c r="T156" s="242"/>
      <c r="U156" s="242"/>
      <c r="V156" s="242"/>
      <c r="W156" s="242"/>
      <c r="X156" s="242"/>
      <c r="Y156" s="242"/>
      <c r="Z156" s="242"/>
      <c r="AA156" s="243"/>
      <c r="AB156" s="564"/>
      <c r="AC156" s="565"/>
      <c r="AD156" s="566"/>
      <c r="AE156" s="573"/>
      <c r="AF156" s="574"/>
      <c r="AG156" s="574"/>
      <c r="AH156" s="574"/>
      <c r="AI156" s="575"/>
      <c r="AJ156" s="1410"/>
      <c r="AK156" s="1411"/>
      <c r="AL156" s="1411"/>
      <c r="AM156" s="1412"/>
      <c r="AN156" s="438"/>
      <c r="AO156" s="439"/>
      <c r="AP156" s="439"/>
      <c r="AQ156" s="440"/>
      <c r="AR156" s="446"/>
      <c r="AS156" s="447"/>
      <c r="AT156" s="438"/>
      <c r="AU156" s="439"/>
      <c r="AV156" s="439"/>
      <c r="AW156" s="439"/>
      <c r="AX156" s="580"/>
      <c r="BA156" s="308"/>
      <c r="BB156" s="309"/>
      <c r="BC156" s="310"/>
      <c r="BD156" s="299"/>
      <c r="BE156" s="300"/>
      <c r="BF156" s="301"/>
      <c r="BG156" s="302"/>
      <c r="BH156" s="303"/>
      <c r="BI156" s="303"/>
      <c r="BJ156" s="303"/>
      <c r="BK156" s="303"/>
      <c r="BL156" s="303"/>
      <c r="BM156" s="303"/>
      <c r="BN156" s="303"/>
      <c r="BO156" s="303"/>
      <c r="BP156" s="304"/>
      <c r="BQ156" s="342"/>
      <c r="BR156" s="343"/>
      <c r="BS156" s="344"/>
      <c r="BT156" s="349"/>
      <c r="BU156" s="350"/>
      <c r="BV156" s="350"/>
      <c r="BW156" s="350"/>
      <c r="BX156" s="350"/>
      <c r="BY156" s="350"/>
      <c r="BZ156" s="350"/>
      <c r="CA156" s="350"/>
      <c r="CB156" s="350"/>
      <c r="CC156" s="350"/>
      <c r="CD156" s="350"/>
      <c r="CE156" s="350"/>
      <c r="CF156" s="350"/>
      <c r="CG156" s="335"/>
    </row>
    <row r="157" spans="1:85" ht="3" customHeight="1" x14ac:dyDescent="0.15">
      <c r="A157" s="2"/>
      <c r="B157" s="1361"/>
      <c r="C157" s="1362"/>
      <c r="D157" s="1363"/>
      <c r="E157" s="516"/>
      <c r="F157" s="518"/>
      <c r="G157" s="1292"/>
      <c r="H157" s="1293"/>
      <c r="I157" s="1294"/>
      <c r="J157" s="241"/>
      <c r="K157" s="242"/>
      <c r="L157" s="242"/>
      <c r="M157" s="242"/>
      <c r="N157" s="242"/>
      <c r="O157" s="242"/>
      <c r="P157" s="242"/>
      <c r="Q157" s="242"/>
      <c r="R157" s="242"/>
      <c r="S157" s="242"/>
      <c r="T157" s="242"/>
      <c r="U157" s="242"/>
      <c r="V157" s="242"/>
      <c r="W157" s="242"/>
      <c r="X157" s="242"/>
      <c r="Y157" s="242"/>
      <c r="Z157" s="242"/>
      <c r="AA157" s="243"/>
      <c r="AB157" s="564"/>
      <c r="AC157" s="565"/>
      <c r="AD157" s="566"/>
      <c r="AE157" s="573"/>
      <c r="AF157" s="574"/>
      <c r="AG157" s="574"/>
      <c r="AH157" s="574"/>
      <c r="AI157" s="575"/>
      <c r="AJ157" s="1410"/>
      <c r="AK157" s="1411"/>
      <c r="AL157" s="1411"/>
      <c r="AM157" s="1412"/>
      <c r="AN157" s="438"/>
      <c r="AO157" s="439"/>
      <c r="AP157" s="439"/>
      <c r="AQ157" s="440"/>
      <c r="AR157" s="446"/>
      <c r="AS157" s="447"/>
      <c r="AT157" s="438"/>
      <c r="AU157" s="439"/>
      <c r="AV157" s="439"/>
      <c r="AW157" s="439"/>
      <c r="AX157" s="580"/>
      <c r="BA157" s="308"/>
      <c r="BB157" s="309"/>
      <c r="BC157" s="310"/>
      <c r="BD157" s="299"/>
      <c r="BE157" s="300"/>
      <c r="BF157" s="301"/>
      <c r="BG157" s="296" t="s">
        <v>608</v>
      </c>
      <c r="BH157" s="297"/>
      <c r="BI157" s="297"/>
      <c r="BJ157" s="297"/>
      <c r="BK157" s="297"/>
      <c r="BL157" s="297"/>
      <c r="BM157" s="297"/>
      <c r="BN157" s="297"/>
      <c r="BO157" s="297"/>
      <c r="BP157" s="298"/>
      <c r="BQ157" s="336" t="s">
        <v>799</v>
      </c>
      <c r="BR157" s="337"/>
      <c r="BS157" s="338"/>
      <c r="BT157" s="345" t="str">
        <f>IF(データ!$B$50&lt;&gt;"",IF(OR(データ!$F$50&lt;&gt;"",データ!$B$50&lt;&gt;"0"),データ!$E$50,""),"")</f>
        <v/>
      </c>
      <c r="BU157" s="346"/>
      <c r="BV157" s="346"/>
      <c r="BW157" s="346"/>
      <c r="BX157" s="346"/>
      <c r="BY157" s="346"/>
      <c r="BZ157" s="346"/>
      <c r="CA157" s="346"/>
      <c r="CB157" s="346"/>
      <c r="CC157" s="346"/>
      <c r="CD157" s="346"/>
      <c r="CE157" s="346"/>
      <c r="CF157" s="346"/>
      <c r="CG157" s="333"/>
    </row>
    <row r="158" spans="1:85" ht="3" customHeight="1" x14ac:dyDescent="0.15">
      <c r="A158" s="2"/>
      <c r="B158" s="1361"/>
      <c r="C158" s="1362"/>
      <c r="D158" s="1363"/>
      <c r="E158" s="516"/>
      <c r="F158" s="518"/>
      <c r="G158" s="1295"/>
      <c r="H158" s="1296"/>
      <c r="I158" s="1297"/>
      <c r="J158" s="244"/>
      <c r="K158" s="245"/>
      <c r="L158" s="245"/>
      <c r="M158" s="245"/>
      <c r="N158" s="245"/>
      <c r="O158" s="245"/>
      <c r="P158" s="245"/>
      <c r="Q158" s="245"/>
      <c r="R158" s="245"/>
      <c r="S158" s="245"/>
      <c r="T158" s="245"/>
      <c r="U158" s="245"/>
      <c r="V158" s="245"/>
      <c r="W158" s="245"/>
      <c r="X158" s="245"/>
      <c r="Y158" s="245"/>
      <c r="Z158" s="245"/>
      <c r="AA158" s="246"/>
      <c r="AB158" s="564"/>
      <c r="AC158" s="565"/>
      <c r="AD158" s="566"/>
      <c r="AE158" s="573"/>
      <c r="AF158" s="574"/>
      <c r="AG158" s="574"/>
      <c r="AH158" s="574"/>
      <c r="AI158" s="575"/>
      <c r="AJ158" s="1410"/>
      <c r="AK158" s="1411"/>
      <c r="AL158" s="1411"/>
      <c r="AM158" s="1412"/>
      <c r="AN158" s="438"/>
      <c r="AO158" s="439"/>
      <c r="AP158" s="439"/>
      <c r="AQ158" s="440"/>
      <c r="AR158" s="446"/>
      <c r="AS158" s="447"/>
      <c r="AT158" s="438"/>
      <c r="AU158" s="439"/>
      <c r="AV158" s="439"/>
      <c r="AW158" s="439"/>
      <c r="AX158" s="580"/>
      <c r="BA158" s="308"/>
      <c r="BB158" s="309"/>
      <c r="BC158" s="310"/>
      <c r="BD158" s="299"/>
      <c r="BE158" s="300"/>
      <c r="BF158" s="301"/>
      <c r="BG158" s="299"/>
      <c r="BH158" s="300"/>
      <c r="BI158" s="300"/>
      <c r="BJ158" s="300"/>
      <c r="BK158" s="300"/>
      <c r="BL158" s="300"/>
      <c r="BM158" s="300"/>
      <c r="BN158" s="300"/>
      <c r="BO158" s="300"/>
      <c r="BP158" s="301"/>
      <c r="BQ158" s="339"/>
      <c r="BR158" s="340"/>
      <c r="BS158" s="341"/>
      <c r="BT158" s="347"/>
      <c r="BU158" s="348"/>
      <c r="BV158" s="348"/>
      <c r="BW158" s="348"/>
      <c r="BX158" s="348"/>
      <c r="BY158" s="348"/>
      <c r="BZ158" s="348"/>
      <c r="CA158" s="348"/>
      <c r="CB158" s="348"/>
      <c r="CC158" s="348"/>
      <c r="CD158" s="348"/>
      <c r="CE158" s="348"/>
      <c r="CF158" s="348"/>
      <c r="CG158" s="334"/>
    </row>
    <row r="159" spans="1:85" ht="3" customHeight="1" x14ac:dyDescent="0.15">
      <c r="A159" s="2"/>
      <c r="B159" s="1361"/>
      <c r="C159" s="1362"/>
      <c r="D159" s="1363"/>
      <c r="E159" s="516"/>
      <c r="F159" s="518"/>
      <c r="G159" s="523" t="s">
        <v>623</v>
      </c>
      <c r="H159" s="524"/>
      <c r="I159" s="525"/>
      <c r="J159" s="1364" t="str">
        <f>IF(データ!$B$135&lt;&gt;"",データ!$B$135,"")</f>
        <v/>
      </c>
      <c r="K159" s="1365"/>
      <c r="L159" s="1365"/>
      <c r="M159" s="1365"/>
      <c r="N159" s="1365"/>
      <c r="O159" s="1365"/>
      <c r="P159" s="1365"/>
      <c r="Q159" s="1365"/>
      <c r="R159" s="1365"/>
      <c r="S159" s="1365"/>
      <c r="T159" s="1365"/>
      <c r="U159" s="1365"/>
      <c r="V159" s="1365"/>
      <c r="W159" s="1365"/>
      <c r="X159" s="1365"/>
      <c r="Y159" s="1365"/>
      <c r="Z159" s="1365"/>
      <c r="AA159" s="1366"/>
      <c r="AB159" s="564"/>
      <c r="AC159" s="565"/>
      <c r="AD159" s="566"/>
      <c r="AE159" s="573"/>
      <c r="AF159" s="574"/>
      <c r="AG159" s="574"/>
      <c r="AH159" s="574"/>
      <c r="AI159" s="575"/>
      <c r="AJ159" s="1410"/>
      <c r="AK159" s="1411"/>
      <c r="AL159" s="1411"/>
      <c r="AM159" s="1412"/>
      <c r="AN159" s="438"/>
      <c r="AO159" s="439"/>
      <c r="AP159" s="439"/>
      <c r="AQ159" s="440"/>
      <c r="AR159" s="446"/>
      <c r="AS159" s="447"/>
      <c r="AT159" s="438"/>
      <c r="AU159" s="439"/>
      <c r="AV159" s="439"/>
      <c r="AW159" s="439"/>
      <c r="AX159" s="580"/>
      <c r="BA159" s="308"/>
      <c r="BB159" s="309"/>
      <c r="BC159" s="310"/>
      <c r="BD159" s="299"/>
      <c r="BE159" s="300"/>
      <c r="BF159" s="301"/>
      <c r="BG159" s="299"/>
      <c r="BH159" s="300"/>
      <c r="BI159" s="300"/>
      <c r="BJ159" s="300"/>
      <c r="BK159" s="300"/>
      <c r="BL159" s="300"/>
      <c r="BM159" s="300"/>
      <c r="BN159" s="300"/>
      <c r="BO159" s="300"/>
      <c r="BP159" s="301"/>
      <c r="BQ159" s="339"/>
      <c r="BR159" s="340"/>
      <c r="BS159" s="341"/>
      <c r="BT159" s="347"/>
      <c r="BU159" s="348"/>
      <c r="BV159" s="348"/>
      <c r="BW159" s="348"/>
      <c r="BX159" s="348"/>
      <c r="BY159" s="348"/>
      <c r="BZ159" s="348"/>
      <c r="CA159" s="348"/>
      <c r="CB159" s="348"/>
      <c r="CC159" s="348"/>
      <c r="CD159" s="348"/>
      <c r="CE159" s="348"/>
      <c r="CF159" s="348"/>
      <c r="CG159" s="334"/>
    </row>
    <row r="160" spans="1:85" ht="3" customHeight="1" x14ac:dyDescent="0.15">
      <c r="A160" s="2"/>
      <c r="B160" s="212" t="s">
        <v>140</v>
      </c>
      <c r="C160" s="213"/>
      <c r="D160" s="214"/>
      <c r="E160" s="516"/>
      <c r="F160" s="518"/>
      <c r="G160" s="526"/>
      <c r="H160" s="527"/>
      <c r="I160" s="528"/>
      <c r="J160" s="1367"/>
      <c r="K160" s="1368"/>
      <c r="L160" s="1368"/>
      <c r="M160" s="1368"/>
      <c r="N160" s="1368"/>
      <c r="O160" s="1368"/>
      <c r="P160" s="1368"/>
      <c r="Q160" s="1368"/>
      <c r="R160" s="1368"/>
      <c r="S160" s="1368"/>
      <c r="T160" s="1368"/>
      <c r="U160" s="1368"/>
      <c r="V160" s="1368"/>
      <c r="W160" s="1368"/>
      <c r="X160" s="1368"/>
      <c r="Y160" s="1368"/>
      <c r="Z160" s="1368"/>
      <c r="AA160" s="1369"/>
      <c r="AB160" s="564"/>
      <c r="AC160" s="565"/>
      <c r="AD160" s="566"/>
      <c r="AE160" s="573"/>
      <c r="AF160" s="574"/>
      <c r="AG160" s="574"/>
      <c r="AH160" s="574"/>
      <c r="AI160" s="575"/>
      <c r="AJ160" s="1410"/>
      <c r="AK160" s="1411"/>
      <c r="AL160" s="1411"/>
      <c r="AM160" s="1412"/>
      <c r="AN160" s="438"/>
      <c r="AO160" s="439"/>
      <c r="AP160" s="439"/>
      <c r="AQ160" s="440"/>
      <c r="AR160" s="446"/>
      <c r="AS160" s="447"/>
      <c r="AT160" s="438"/>
      <c r="AU160" s="439"/>
      <c r="AV160" s="439"/>
      <c r="AW160" s="439"/>
      <c r="AX160" s="580"/>
      <c r="BA160" s="308"/>
      <c r="BB160" s="309"/>
      <c r="BC160" s="310"/>
      <c r="BD160" s="299"/>
      <c r="BE160" s="300"/>
      <c r="BF160" s="301"/>
      <c r="BG160" s="299"/>
      <c r="BH160" s="300"/>
      <c r="BI160" s="300"/>
      <c r="BJ160" s="300"/>
      <c r="BK160" s="300"/>
      <c r="BL160" s="300"/>
      <c r="BM160" s="300"/>
      <c r="BN160" s="300"/>
      <c r="BO160" s="300"/>
      <c r="BP160" s="301"/>
      <c r="BQ160" s="339"/>
      <c r="BR160" s="340"/>
      <c r="BS160" s="341"/>
      <c r="BT160" s="347"/>
      <c r="BU160" s="348"/>
      <c r="BV160" s="348"/>
      <c r="BW160" s="348"/>
      <c r="BX160" s="348"/>
      <c r="BY160" s="348"/>
      <c r="BZ160" s="348"/>
      <c r="CA160" s="348"/>
      <c r="CB160" s="348"/>
      <c r="CC160" s="348"/>
      <c r="CD160" s="348"/>
      <c r="CE160" s="348"/>
      <c r="CF160" s="348"/>
      <c r="CG160" s="334"/>
    </row>
    <row r="161" spans="1:85" ht="3" customHeight="1" x14ac:dyDescent="0.15">
      <c r="A161" s="2"/>
      <c r="B161" s="212"/>
      <c r="C161" s="213"/>
      <c r="D161" s="214"/>
      <c r="E161" s="516"/>
      <c r="F161" s="518"/>
      <c r="G161" s="526"/>
      <c r="H161" s="527"/>
      <c r="I161" s="528"/>
      <c r="J161" s="1367"/>
      <c r="K161" s="1368"/>
      <c r="L161" s="1368"/>
      <c r="M161" s="1368"/>
      <c r="N161" s="1368"/>
      <c r="O161" s="1368"/>
      <c r="P161" s="1368"/>
      <c r="Q161" s="1368"/>
      <c r="R161" s="1368"/>
      <c r="S161" s="1368"/>
      <c r="T161" s="1368"/>
      <c r="U161" s="1368"/>
      <c r="V161" s="1368"/>
      <c r="W161" s="1368"/>
      <c r="X161" s="1368"/>
      <c r="Y161" s="1368"/>
      <c r="Z161" s="1368"/>
      <c r="AA161" s="1369"/>
      <c r="AB161" s="564"/>
      <c r="AC161" s="565"/>
      <c r="AD161" s="566"/>
      <c r="AE161" s="573"/>
      <c r="AF161" s="574"/>
      <c r="AG161" s="574"/>
      <c r="AH161" s="574"/>
      <c r="AI161" s="575"/>
      <c r="AJ161" s="1410"/>
      <c r="AK161" s="1411"/>
      <c r="AL161" s="1411"/>
      <c r="AM161" s="1412"/>
      <c r="AN161" s="438"/>
      <c r="AO161" s="439"/>
      <c r="AP161" s="439"/>
      <c r="AQ161" s="440"/>
      <c r="AR161" s="446"/>
      <c r="AS161" s="447"/>
      <c r="AT161" s="438"/>
      <c r="AU161" s="439"/>
      <c r="AV161" s="439"/>
      <c r="AW161" s="439"/>
      <c r="AX161" s="580"/>
      <c r="BA161" s="308"/>
      <c r="BB161" s="309"/>
      <c r="BC161" s="310"/>
      <c r="BD161" s="299"/>
      <c r="BE161" s="300"/>
      <c r="BF161" s="301"/>
      <c r="BG161" s="299"/>
      <c r="BH161" s="300"/>
      <c r="BI161" s="300"/>
      <c r="BJ161" s="300"/>
      <c r="BK161" s="300"/>
      <c r="BL161" s="300"/>
      <c r="BM161" s="300"/>
      <c r="BN161" s="300"/>
      <c r="BO161" s="300"/>
      <c r="BP161" s="301"/>
      <c r="BQ161" s="339"/>
      <c r="BR161" s="340"/>
      <c r="BS161" s="341"/>
      <c r="BT161" s="347"/>
      <c r="BU161" s="348"/>
      <c r="BV161" s="348"/>
      <c r="BW161" s="348"/>
      <c r="BX161" s="348"/>
      <c r="BY161" s="348"/>
      <c r="BZ161" s="348"/>
      <c r="CA161" s="348"/>
      <c r="CB161" s="348"/>
      <c r="CC161" s="348"/>
      <c r="CD161" s="348"/>
      <c r="CE161" s="348"/>
      <c r="CF161" s="348"/>
      <c r="CG161" s="334"/>
    </row>
    <row r="162" spans="1:85" ht="3" customHeight="1" x14ac:dyDescent="0.15">
      <c r="A162" s="2"/>
      <c r="B162" s="212"/>
      <c r="C162" s="213"/>
      <c r="D162" s="214"/>
      <c r="E162" s="516"/>
      <c r="F162" s="518"/>
      <c r="G162" s="526"/>
      <c r="H162" s="527"/>
      <c r="I162" s="528"/>
      <c r="J162" s="1367"/>
      <c r="K162" s="1368"/>
      <c r="L162" s="1368"/>
      <c r="M162" s="1368"/>
      <c r="N162" s="1368"/>
      <c r="O162" s="1368"/>
      <c r="P162" s="1368"/>
      <c r="Q162" s="1368"/>
      <c r="R162" s="1368"/>
      <c r="S162" s="1368"/>
      <c r="T162" s="1368"/>
      <c r="U162" s="1368"/>
      <c r="V162" s="1368"/>
      <c r="W162" s="1368"/>
      <c r="X162" s="1368"/>
      <c r="Y162" s="1368"/>
      <c r="Z162" s="1368"/>
      <c r="AA162" s="1369"/>
      <c r="AB162" s="564"/>
      <c r="AC162" s="565"/>
      <c r="AD162" s="566"/>
      <c r="AE162" s="573"/>
      <c r="AF162" s="574"/>
      <c r="AG162" s="574"/>
      <c r="AH162" s="574"/>
      <c r="AI162" s="575"/>
      <c r="AJ162" s="1410"/>
      <c r="AK162" s="1411"/>
      <c r="AL162" s="1411"/>
      <c r="AM162" s="1412"/>
      <c r="AN162" s="438"/>
      <c r="AO162" s="439"/>
      <c r="AP162" s="439"/>
      <c r="AQ162" s="440"/>
      <c r="AR162" s="446"/>
      <c r="AS162" s="447"/>
      <c r="AT162" s="438"/>
      <c r="AU162" s="439"/>
      <c r="AV162" s="439"/>
      <c r="AW162" s="439"/>
      <c r="AX162" s="580"/>
      <c r="BA162" s="308"/>
      <c r="BB162" s="309"/>
      <c r="BC162" s="310"/>
      <c r="BD162" s="299"/>
      <c r="BE162" s="300"/>
      <c r="BF162" s="301"/>
      <c r="BG162" s="302"/>
      <c r="BH162" s="303"/>
      <c r="BI162" s="303"/>
      <c r="BJ162" s="303"/>
      <c r="BK162" s="303"/>
      <c r="BL162" s="303"/>
      <c r="BM162" s="303"/>
      <c r="BN162" s="303"/>
      <c r="BO162" s="303"/>
      <c r="BP162" s="304"/>
      <c r="BQ162" s="342"/>
      <c r="BR162" s="343"/>
      <c r="BS162" s="344"/>
      <c r="BT162" s="349"/>
      <c r="BU162" s="350"/>
      <c r="BV162" s="350"/>
      <c r="BW162" s="350"/>
      <c r="BX162" s="350"/>
      <c r="BY162" s="350"/>
      <c r="BZ162" s="350"/>
      <c r="CA162" s="350"/>
      <c r="CB162" s="350"/>
      <c r="CC162" s="350"/>
      <c r="CD162" s="350"/>
      <c r="CE162" s="350"/>
      <c r="CF162" s="350"/>
      <c r="CG162" s="335"/>
    </row>
    <row r="163" spans="1:85" ht="3" customHeight="1" x14ac:dyDescent="0.15">
      <c r="A163" s="2"/>
      <c r="B163" s="212"/>
      <c r="C163" s="213"/>
      <c r="D163" s="214"/>
      <c r="E163" s="516"/>
      <c r="F163" s="518"/>
      <c r="G163" s="526"/>
      <c r="H163" s="527"/>
      <c r="I163" s="528"/>
      <c r="J163" s="1367"/>
      <c r="K163" s="1368"/>
      <c r="L163" s="1368"/>
      <c r="M163" s="1368"/>
      <c r="N163" s="1368"/>
      <c r="O163" s="1368"/>
      <c r="P163" s="1368"/>
      <c r="Q163" s="1368"/>
      <c r="R163" s="1368"/>
      <c r="S163" s="1368"/>
      <c r="T163" s="1368"/>
      <c r="U163" s="1368"/>
      <c r="V163" s="1368"/>
      <c r="W163" s="1368"/>
      <c r="X163" s="1368"/>
      <c r="Y163" s="1368"/>
      <c r="Z163" s="1368"/>
      <c r="AA163" s="1369"/>
      <c r="AB163" s="564"/>
      <c r="AC163" s="565"/>
      <c r="AD163" s="566"/>
      <c r="AE163" s="573"/>
      <c r="AF163" s="574"/>
      <c r="AG163" s="574"/>
      <c r="AH163" s="574"/>
      <c r="AI163" s="575"/>
      <c r="AJ163" s="1410"/>
      <c r="AK163" s="1411"/>
      <c r="AL163" s="1411"/>
      <c r="AM163" s="1412"/>
      <c r="AN163" s="438"/>
      <c r="AO163" s="439"/>
      <c r="AP163" s="439"/>
      <c r="AQ163" s="440"/>
      <c r="AR163" s="446"/>
      <c r="AS163" s="447"/>
      <c r="AT163" s="438"/>
      <c r="AU163" s="439"/>
      <c r="AV163" s="439"/>
      <c r="AW163" s="439"/>
      <c r="AX163" s="580"/>
      <c r="BA163" s="308"/>
      <c r="BB163" s="309"/>
      <c r="BC163" s="310"/>
      <c r="BD163" s="299"/>
      <c r="BE163" s="300"/>
      <c r="BF163" s="301"/>
      <c r="BG163" s="324" t="s">
        <v>809</v>
      </c>
      <c r="BH163" s="325"/>
      <c r="BI163" s="325"/>
      <c r="BJ163" s="325"/>
      <c r="BK163" s="325"/>
      <c r="BL163" s="325"/>
      <c r="BM163" s="325"/>
      <c r="BN163" s="325"/>
      <c r="BO163" s="325"/>
      <c r="BP163" s="326"/>
      <c r="BQ163" s="336" t="s">
        <v>800</v>
      </c>
      <c r="BR163" s="337"/>
      <c r="BS163" s="338"/>
      <c r="BT163" s="345" t="str">
        <f>IF(データ!$B$48&lt;&gt;"",IF(OR(OR(データ!$F$48&lt;&gt;"",データ!$B$48&lt;&gt;"0"),OR(データ!$F$50&lt;&gt;"",データ!$B$50&lt;&gt;"0"),OR(データ!$K$50&lt;&gt;"",データ!$G$50&lt;&gt;"0")),IF(SUM(VALUE(データ!$E$48),VALUE(データ!$E$50),VALUE(データ!$J$50))&gt;0,SUM(VALUE(データ!$E$48),VALUE(データ!$E$50),VALUE(データ!$J$50)),"0"),""),"")</f>
        <v/>
      </c>
      <c r="BU163" s="346"/>
      <c r="BV163" s="346"/>
      <c r="BW163" s="346"/>
      <c r="BX163" s="346"/>
      <c r="BY163" s="346"/>
      <c r="BZ163" s="346"/>
      <c r="CA163" s="346"/>
      <c r="CB163" s="346"/>
      <c r="CC163" s="346"/>
      <c r="CD163" s="346"/>
      <c r="CE163" s="346"/>
      <c r="CF163" s="346"/>
      <c r="CG163" s="333"/>
    </row>
    <row r="164" spans="1:85" ht="3" customHeight="1" x14ac:dyDescent="0.15">
      <c r="A164" s="2"/>
      <c r="B164" s="212"/>
      <c r="C164" s="213"/>
      <c r="D164" s="214"/>
      <c r="E164" s="516"/>
      <c r="F164" s="518"/>
      <c r="G164" s="529"/>
      <c r="H164" s="530"/>
      <c r="I164" s="531"/>
      <c r="J164" s="1370"/>
      <c r="K164" s="1371"/>
      <c r="L164" s="1371"/>
      <c r="M164" s="1371"/>
      <c r="N164" s="1371"/>
      <c r="O164" s="1371"/>
      <c r="P164" s="1371"/>
      <c r="Q164" s="1371"/>
      <c r="R164" s="1371"/>
      <c r="S164" s="1371"/>
      <c r="T164" s="1371"/>
      <c r="U164" s="1371"/>
      <c r="V164" s="1371"/>
      <c r="W164" s="1371"/>
      <c r="X164" s="1371"/>
      <c r="Y164" s="1371"/>
      <c r="Z164" s="1371"/>
      <c r="AA164" s="1372"/>
      <c r="AB164" s="567"/>
      <c r="AC164" s="568"/>
      <c r="AD164" s="569"/>
      <c r="AE164" s="576"/>
      <c r="AF164" s="577"/>
      <c r="AG164" s="577"/>
      <c r="AH164" s="577"/>
      <c r="AI164" s="578"/>
      <c r="AJ164" s="1413"/>
      <c r="AK164" s="1414"/>
      <c r="AL164" s="1414"/>
      <c r="AM164" s="1415"/>
      <c r="AN164" s="441"/>
      <c r="AO164" s="442"/>
      <c r="AP164" s="442"/>
      <c r="AQ164" s="443"/>
      <c r="AR164" s="448"/>
      <c r="AS164" s="449"/>
      <c r="AT164" s="441"/>
      <c r="AU164" s="442"/>
      <c r="AV164" s="442"/>
      <c r="AW164" s="442"/>
      <c r="AX164" s="581"/>
      <c r="BA164" s="308"/>
      <c r="BB164" s="309"/>
      <c r="BC164" s="310"/>
      <c r="BD164" s="299"/>
      <c r="BE164" s="300"/>
      <c r="BF164" s="301"/>
      <c r="BG164" s="327"/>
      <c r="BH164" s="328"/>
      <c r="BI164" s="328"/>
      <c r="BJ164" s="328"/>
      <c r="BK164" s="328"/>
      <c r="BL164" s="328"/>
      <c r="BM164" s="328"/>
      <c r="BN164" s="328"/>
      <c r="BO164" s="328"/>
      <c r="BP164" s="329"/>
      <c r="BQ164" s="339"/>
      <c r="BR164" s="340"/>
      <c r="BS164" s="341"/>
      <c r="BT164" s="347"/>
      <c r="BU164" s="348"/>
      <c r="BV164" s="348"/>
      <c r="BW164" s="348"/>
      <c r="BX164" s="348"/>
      <c r="BY164" s="348"/>
      <c r="BZ164" s="348"/>
      <c r="CA164" s="348"/>
      <c r="CB164" s="348"/>
      <c r="CC164" s="348"/>
      <c r="CD164" s="348"/>
      <c r="CE164" s="348"/>
      <c r="CF164" s="348"/>
      <c r="CG164" s="334"/>
    </row>
    <row r="165" spans="1:85" ht="3" customHeight="1" x14ac:dyDescent="0.15">
      <c r="A165" s="2"/>
      <c r="B165" s="212"/>
      <c r="C165" s="213"/>
      <c r="D165" s="214"/>
      <c r="E165" s="516"/>
      <c r="F165" s="518"/>
      <c r="G165" s="488" t="s">
        <v>620</v>
      </c>
      <c r="H165" s="489"/>
      <c r="I165" s="489"/>
      <c r="J165" s="489"/>
      <c r="K165" s="489"/>
      <c r="L165" s="490"/>
      <c r="M165" s="412"/>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413"/>
      <c r="AJ165" s="413"/>
      <c r="AK165" s="413"/>
      <c r="AL165" s="413"/>
      <c r="AM165" s="414"/>
      <c r="AN165" s="497" t="s">
        <v>630</v>
      </c>
      <c r="AO165" s="230"/>
      <c r="AP165" s="230"/>
      <c r="AQ165" s="231"/>
      <c r="AR165" s="412" t="str">
        <f>IF(データ!$L$135&lt;&gt;"",TEXT(データ!$L$135/10000,"#,##0"),"")</f>
        <v/>
      </c>
      <c r="AS165" s="413"/>
      <c r="AT165" s="413"/>
      <c r="AU165" s="413"/>
      <c r="AV165" s="413"/>
      <c r="AW165" s="476" t="s">
        <v>85</v>
      </c>
      <c r="AX165" s="477"/>
      <c r="BA165" s="308"/>
      <c r="BB165" s="309"/>
      <c r="BC165" s="310"/>
      <c r="BD165" s="299"/>
      <c r="BE165" s="300"/>
      <c r="BF165" s="301"/>
      <c r="BG165" s="327"/>
      <c r="BH165" s="328"/>
      <c r="BI165" s="328"/>
      <c r="BJ165" s="328"/>
      <c r="BK165" s="328"/>
      <c r="BL165" s="328"/>
      <c r="BM165" s="328"/>
      <c r="BN165" s="328"/>
      <c r="BO165" s="328"/>
      <c r="BP165" s="329"/>
      <c r="BQ165" s="339"/>
      <c r="BR165" s="340"/>
      <c r="BS165" s="341"/>
      <c r="BT165" s="347"/>
      <c r="BU165" s="348"/>
      <c r="BV165" s="348"/>
      <c r="BW165" s="348"/>
      <c r="BX165" s="348"/>
      <c r="BY165" s="348"/>
      <c r="BZ165" s="348"/>
      <c r="CA165" s="348"/>
      <c r="CB165" s="348"/>
      <c r="CC165" s="348"/>
      <c r="CD165" s="348"/>
      <c r="CE165" s="348"/>
      <c r="CF165" s="348"/>
      <c r="CG165" s="334"/>
    </row>
    <row r="166" spans="1:85" ht="3" customHeight="1" x14ac:dyDescent="0.15">
      <c r="A166" s="2"/>
      <c r="B166" s="212"/>
      <c r="C166" s="213"/>
      <c r="D166" s="214"/>
      <c r="E166" s="516"/>
      <c r="F166" s="518"/>
      <c r="G166" s="491"/>
      <c r="H166" s="492"/>
      <c r="I166" s="492"/>
      <c r="J166" s="492"/>
      <c r="K166" s="492"/>
      <c r="L166" s="493"/>
      <c r="M166" s="375"/>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415"/>
      <c r="AN166" s="250"/>
      <c r="AO166" s="233"/>
      <c r="AP166" s="233"/>
      <c r="AQ166" s="234"/>
      <c r="AR166" s="375"/>
      <c r="AS166" s="376"/>
      <c r="AT166" s="376"/>
      <c r="AU166" s="376"/>
      <c r="AV166" s="376"/>
      <c r="AW166" s="478"/>
      <c r="AX166" s="479"/>
      <c r="BA166" s="308"/>
      <c r="BB166" s="309"/>
      <c r="BC166" s="310"/>
      <c r="BD166" s="299"/>
      <c r="BE166" s="300"/>
      <c r="BF166" s="301"/>
      <c r="BG166" s="327" t="s">
        <v>810</v>
      </c>
      <c r="BH166" s="328"/>
      <c r="BI166" s="328"/>
      <c r="BJ166" s="328"/>
      <c r="BK166" s="328"/>
      <c r="BL166" s="328"/>
      <c r="BM166" s="328"/>
      <c r="BN166" s="328"/>
      <c r="BO166" s="328"/>
      <c r="BP166" s="329"/>
      <c r="BQ166" s="339"/>
      <c r="BR166" s="340"/>
      <c r="BS166" s="341"/>
      <c r="BT166" s="347"/>
      <c r="BU166" s="348"/>
      <c r="BV166" s="348"/>
      <c r="BW166" s="348"/>
      <c r="BX166" s="348"/>
      <c r="BY166" s="348"/>
      <c r="BZ166" s="348"/>
      <c r="CA166" s="348"/>
      <c r="CB166" s="348"/>
      <c r="CC166" s="348"/>
      <c r="CD166" s="348"/>
      <c r="CE166" s="348"/>
      <c r="CF166" s="348"/>
      <c r="CG166" s="334"/>
    </row>
    <row r="167" spans="1:85" ht="3" customHeight="1" x14ac:dyDescent="0.15">
      <c r="A167" s="2"/>
      <c r="B167" s="212"/>
      <c r="C167" s="213"/>
      <c r="D167" s="214"/>
      <c r="E167" s="516"/>
      <c r="F167" s="518"/>
      <c r="G167" s="491"/>
      <c r="H167" s="492"/>
      <c r="I167" s="492"/>
      <c r="J167" s="492"/>
      <c r="K167" s="492"/>
      <c r="L167" s="493"/>
      <c r="M167" s="375"/>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415"/>
      <c r="AN167" s="250"/>
      <c r="AO167" s="233"/>
      <c r="AP167" s="233"/>
      <c r="AQ167" s="234"/>
      <c r="AR167" s="375"/>
      <c r="AS167" s="376"/>
      <c r="AT167" s="376"/>
      <c r="AU167" s="376"/>
      <c r="AV167" s="376"/>
      <c r="AW167" s="478"/>
      <c r="AX167" s="479"/>
      <c r="BA167" s="308"/>
      <c r="BB167" s="309"/>
      <c r="BC167" s="310"/>
      <c r="BD167" s="299"/>
      <c r="BE167" s="300"/>
      <c r="BF167" s="301"/>
      <c r="BG167" s="327"/>
      <c r="BH167" s="328"/>
      <c r="BI167" s="328"/>
      <c r="BJ167" s="328"/>
      <c r="BK167" s="328"/>
      <c r="BL167" s="328"/>
      <c r="BM167" s="328"/>
      <c r="BN167" s="328"/>
      <c r="BO167" s="328"/>
      <c r="BP167" s="329"/>
      <c r="BQ167" s="339"/>
      <c r="BR167" s="340"/>
      <c r="BS167" s="341"/>
      <c r="BT167" s="347"/>
      <c r="BU167" s="348"/>
      <c r="BV167" s="348"/>
      <c r="BW167" s="348"/>
      <c r="BX167" s="348"/>
      <c r="BY167" s="348"/>
      <c r="BZ167" s="348"/>
      <c r="CA167" s="348"/>
      <c r="CB167" s="348"/>
      <c r="CC167" s="348"/>
      <c r="CD167" s="348"/>
      <c r="CE167" s="348"/>
      <c r="CF167" s="348"/>
      <c r="CG167" s="334"/>
    </row>
    <row r="168" spans="1:85" ht="3" customHeight="1" x14ac:dyDescent="0.15">
      <c r="A168" s="2"/>
      <c r="B168" s="212"/>
      <c r="C168" s="213"/>
      <c r="D168" s="214"/>
      <c r="E168" s="586"/>
      <c r="F168" s="587"/>
      <c r="G168" s="494"/>
      <c r="H168" s="495"/>
      <c r="I168" s="495"/>
      <c r="J168" s="495"/>
      <c r="K168" s="495"/>
      <c r="L168" s="496"/>
      <c r="M168" s="378"/>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c r="AM168" s="416"/>
      <c r="AN168" s="251"/>
      <c r="AO168" s="252"/>
      <c r="AP168" s="252"/>
      <c r="AQ168" s="253"/>
      <c r="AR168" s="378"/>
      <c r="AS168" s="379"/>
      <c r="AT168" s="379"/>
      <c r="AU168" s="379"/>
      <c r="AV168" s="379"/>
      <c r="AW168" s="1434"/>
      <c r="AX168" s="631"/>
      <c r="BA168" s="308"/>
      <c r="BB168" s="309"/>
      <c r="BC168" s="310"/>
      <c r="BD168" s="302"/>
      <c r="BE168" s="303"/>
      <c r="BF168" s="304"/>
      <c r="BG168" s="330"/>
      <c r="BH168" s="331"/>
      <c r="BI168" s="331"/>
      <c r="BJ168" s="331"/>
      <c r="BK168" s="331"/>
      <c r="BL168" s="331"/>
      <c r="BM168" s="331"/>
      <c r="BN168" s="331"/>
      <c r="BO168" s="331"/>
      <c r="BP168" s="332"/>
      <c r="BQ168" s="342"/>
      <c r="BR168" s="343"/>
      <c r="BS168" s="344"/>
      <c r="BT168" s="349"/>
      <c r="BU168" s="350"/>
      <c r="BV168" s="350"/>
      <c r="BW168" s="350"/>
      <c r="BX168" s="350"/>
      <c r="BY168" s="350"/>
      <c r="BZ168" s="350"/>
      <c r="CA168" s="350"/>
      <c r="CB168" s="350"/>
      <c r="CC168" s="350"/>
      <c r="CD168" s="350"/>
      <c r="CE168" s="350"/>
      <c r="CF168" s="350"/>
      <c r="CG168" s="335"/>
    </row>
    <row r="169" spans="1:85" ht="3" customHeight="1" x14ac:dyDescent="0.15">
      <c r="A169" s="2"/>
      <c r="B169" s="212"/>
      <c r="C169" s="213"/>
      <c r="D169" s="214"/>
      <c r="E169" s="513">
        <v>2</v>
      </c>
      <c r="F169" s="515"/>
      <c r="G169" s="1289" t="s">
        <v>653</v>
      </c>
      <c r="H169" s="1290"/>
      <c r="I169" s="1291"/>
      <c r="J169" s="635" t="str">
        <f>IF(データ!$N$136&lt;&gt;"",データ!$N$136,"")</f>
        <v/>
      </c>
      <c r="K169" s="636"/>
      <c r="L169" s="636"/>
      <c r="M169" s="636"/>
      <c r="N169" s="636"/>
      <c r="O169" s="636"/>
      <c r="P169" s="636"/>
      <c r="Q169" s="636"/>
      <c r="R169" s="636"/>
      <c r="S169" s="636"/>
      <c r="T169" s="636"/>
      <c r="U169" s="636"/>
      <c r="V169" s="636"/>
      <c r="W169" s="636"/>
      <c r="X169" s="636"/>
      <c r="Y169" s="636"/>
      <c r="Z169" s="636"/>
      <c r="AA169" s="637"/>
      <c r="AB169" s="561" t="s">
        <v>590</v>
      </c>
      <c r="AC169" s="562"/>
      <c r="AD169" s="563"/>
      <c r="AE169" s="570" t="str">
        <f>IF(データ!$C$136&lt;&gt;"",データ!$C$136,"")</f>
        <v/>
      </c>
      <c r="AF169" s="571"/>
      <c r="AG169" s="571"/>
      <c r="AH169" s="571"/>
      <c r="AI169" s="572"/>
      <c r="AJ169" s="1407" t="s">
        <v>647</v>
      </c>
      <c r="AK169" s="1408"/>
      <c r="AL169" s="1408"/>
      <c r="AM169" s="1409"/>
      <c r="AN169" s="435" t="str">
        <f>IF(データ!$H$136&lt;&gt;"","同居",IF(データ!$I$136&lt;&gt;"","別居",""))</f>
        <v/>
      </c>
      <c r="AO169" s="436"/>
      <c r="AP169" s="436"/>
      <c r="AQ169" s="437"/>
      <c r="AR169" s="444" t="s">
        <v>629</v>
      </c>
      <c r="AS169" s="445"/>
      <c r="AT169" s="435" t="str">
        <f>IF(データ!$J$136&lt;&gt;"",データ!$J$136,"")</f>
        <v/>
      </c>
      <c r="AU169" s="436"/>
      <c r="AV169" s="436"/>
      <c r="AW169" s="436"/>
      <c r="AX169" s="579"/>
      <c r="BA169" s="308"/>
      <c r="BB169" s="309"/>
      <c r="BC169" s="310"/>
      <c r="BD169" s="296" t="s">
        <v>30</v>
      </c>
      <c r="BE169" s="297"/>
      <c r="BF169" s="297"/>
      <c r="BG169" s="297"/>
      <c r="BH169" s="297"/>
      <c r="BI169" s="297"/>
      <c r="BJ169" s="297"/>
      <c r="BK169" s="297"/>
      <c r="BL169" s="297"/>
      <c r="BM169" s="297"/>
      <c r="BN169" s="297"/>
      <c r="BO169" s="297"/>
      <c r="BP169" s="298"/>
      <c r="BQ169" s="336" t="s">
        <v>801</v>
      </c>
      <c r="BR169" s="337"/>
      <c r="BS169" s="338"/>
      <c r="BT169" s="345" t="str">
        <f>IF(データ!$B$52&lt;&gt;"",IF(OR($BT$91&lt;&gt;"",$BT$97&lt;&gt;"",$BT$103&lt;&gt;""),データ!$B$52,""),"")</f>
        <v/>
      </c>
      <c r="BU169" s="346"/>
      <c r="BV169" s="346"/>
      <c r="BW169" s="346"/>
      <c r="BX169" s="346"/>
      <c r="BY169" s="346"/>
      <c r="BZ169" s="346"/>
      <c r="CA169" s="346"/>
      <c r="CB169" s="346"/>
      <c r="CC169" s="346"/>
      <c r="CD169" s="346"/>
      <c r="CE169" s="346"/>
      <c r="CF169" s="346"/>
      <c r="CG169" s="333"/>
    </row>
    <row r="170" spans="1:85" ht="3" customHeight="1" x14ac:dyDescent="0.15">
      <c r="A170" s="2"/>
      <c r="B170" s="212"/>
      <c r="C170" s="213"/>
      <c r="D170" s="214"/>
      <c r="E170" s="516"/>
      <c r="F170" s="518"/>
      <c r="G170" s="1292"/>
      <c r="H170" s="1293"/>
      <c r="I170" s="1294"/>
      <c r="J170" s="241"/>
      <c r="K170" s="242"/>
      <c r="L170" s="242"/>
      <c r="M170" s="242"/>
      <c r="N170" s="242"/>
      <c r="O170" s="242"/>
      <c r="P170" s="242"/>
      <c r="Q170" s="242"/>
      <c r="R170" s="242"/>
      <c r="S170" s="242"/>
      <c r="T170" s="242"/>
      <c r="U170" s="242"/>
      <c r="V170" s="242"/>
      <c r="W170" s="242"/>
      <c r="X170" s="242"/>
      <c r="Y170" s="242"/>
      <c r="Z170" s="242"/>
      <c r="AA170" s="243"/>
      <c r="AB170" s="564"/>
      <c r="AC170" s="565"/>
      <c r="AD170" s="566"/>
      <c r="AE170" s="573"/>
      <c r="AF170" s="574"/>
      <c r="AG170" s="574"/>
      <c r="AH170" s="574"/>
      <c r="AI170" s="575"/>
      <c r="AJ170" s="1410"/>
      <c r="AK170" s="1411"/>
      <c r="AL170" s="1411"/>
      <c r="AM170" s="1412"/>
      <c r="AN170" s="438"/>
      <c r="AO170" s="439"/>
      <c r="AP170" s="439"/>
      <c r="AQ170" s="440"/>
      <c r="AR170" s="446"/>
      <c r="AS170" s="447"/>
      <c r="AT170" s="438"/>
      <c r="AU170" s="439"/>
      <c r="AV170" s="439"/>
      <c r="AW170" s="439"/>
      <c r="AX170" s="580"/>
      <c r="BA170" s="308"/>
      <c r="BB170" s="309"/>
      <c r="BC170" s="310"/>
      <c r="BD170" s="299"/>
      <c r="BE170" s="300"/>
      <c r="BF170" s="300"/>
      <c r="BG170" s="300"/>
      <c r="BH170" s="300"/>
      <c r="BI170" s="300"/>
      <c r="BJ170" s="300"/>
      <c r="BK170" s="300"/>
      <c r="BL170" s="300"/>
      <c r="BM170" s="300"/>
      <c r="BN170" s="300"/>
      <c r="BO170" s="300"/>
      <c r="BP170" s="301"/>
      <c r="BQ170" s="339"/>
      <c r="BR170" s="340"/>
      <c r="BS170" s="341"/>
      <c r="BT170" s="347"/>
      <c r="BU170" s="348"/>
      <c r="BV170" s="348"/>
      <c r="BW170" s="348"/>
      <c r="BX170" s="348"/>
      <c r="BY170" s="348"/>
      <c r="BZ170" s="348"/>
      <c r="CA170" s="348"/>
      <c r="CB170" s="348"/>
      <c r="CC170" s="348"/>
      <c r="CD170" s="348"/>
      <c r="CE170" s="348"/>
      <c r="CF170" s="348"/>
      <c r="CG170" s="334"/>
    </row>
    <row r="171" spans="1:85" ht="3" customHeight="1" x14ac:dyDescent="0.15">
      <c r="A171" s="2"/>
      <c r="B171" s="212"/>
      <c r="C171" s="213"/>
      <c r="D171" s="214"/>
      <c r="E171" s="516"/>
      <c r="F171" s="518"/>
      <c r="G171" s="1292"/>
      <c r="H171" s="1293"/>
      <c r="I171" s="1294"/>
      <c r="J171" s="241"/>
      <c r="K171" s="242"/>
      <c r="L171" s="242"/>
      <c r="M171" s="242"/>
      <c r="N171" s="242"/>
      <c r="O171" s="242"/>
      <c r="P171" s="242"/>
      <c r="Q171" s="242"/>
      <c r="R171" s="242"/>
      <c r="S171" s="242"/>
      <c r="T171" s="242"/>
      <c r="U171" s="242"/>
      <c r="V171" s="242"/>
      <c r="W171" s="242"/>
      <c r="X171" s="242"/>
      <c r="Y171" s="242"/>
      <c r="Z171" s="242"/>
      <c r="AA171" s="243"/>
      <c r="AB171" s="564"/>
      <c r="AC171" s="565"/>
      <c r="AD171" s="566"/>
      <c r="AE171" s="573"/>
      <c r="AF171" s="574"/>
      <c r="AG171" s="574"/>
      <c r="AH171" s="574"/>
      <c r="AI171" s="575"/>
      <c r="AJ171" s="1410"/>
      <c r="AK171" s="1411"/>
      <c r="AL171" s="1411"/>
      <c r="AM171" s="1412"/>
      <c r="AN171" s="438"/>
      <c r="AO171" s="439"/>
      <c r="AP171" s="439"/>
      <c r="AQ171" s="440"/>
      <c r="AR171" s="446"/>
      <c r="AS171" s="447"/>
      <c r="AT171" s="438"/>
      <c r="AU171" s="439"/>
      <c r="AV171" s="439"/>
      <c r="AW171" s="439"/>
      <c r="AX171" s="580"/>
      <c r="BA171" s="308"/>
      <c r="BB171" s="309"/>
      <c r="BC171" s="310"/>
      <c r="BD171" s="299"/>
      <c r="BE171" s="300"/>
      <c r="BF171" s="300"/>
      <c r="BG171" s="300"/>
      <c r="BH171" s="300"/>
      <c r="BI171" s="300"/>
      <c r="BJ171" s="300"/>
      <c r="BK171" s="300"/>
      <c r="BL171" s="300"/>
      <c r="BM171" s="300"/>
      <c r="BN171" s="300"/>
      <c r="BO171" s="300"/>
      <c r="BP171" s="301"/>
      <c r="BQ171" s="339"/>
      <c r="BR171" s="340"/>
      <c r="BS171" s="341"/>
      <c r="BT171" s="347"/>
      <c r="BU171" s="348"/>
      <c r="BV171" s="348"/>
      <c r="BW171" s="348"/>
      <c r="BX171" s="348"/>
      <c r="BY171" s="348"/>
      <c r="BZ171" s="348"/>
      <c r="CA171" s="348"/>
      <c r="CB171" s="348"/>
      <c r="CC171" s="348"/>
      <c r="CD171" s="348"/>
      <c r="CE171" s="348"/>
      <c r="CF171" s="348"/>
      <c r="CG171" s="334"/>
    </row>
    <row r="172" spans="1:85" ht="3" customHeight="1" x14ac:dyDescent="0.15">
      <c r="A172" s="2"/>
      <c r="B172" s="212"/>
      <c r="C172" s="213"/>
      <c r="D172" s="214"/>
      <c r="E172" s="516"/>
      <c r="F172" s="518"/>
      <c r="G172" s="1292"/>
      <c r="H172" s="1293"/>
      <c r="I172" s="1294"/>
      <c r="J172" s="241"/>
      <c r="K172" s="242"/>
      <c r="L172" s="242"/>
      <c r="M172" s="242"/>
      <c r="N172" s="242"/>
      <c r="O172" s="242"/>
      <c r="P172" s="242"/>
      <c r="Q172" s="242"/>
      <c r="R172" s="242"/>
      <c r="S172" s="242"/>
      <c r="T172" s="242"/>
      <c r="U172" s="242"/>
      <c r="V172" s="242"/>
      <c r="W172" s="242"/>
      <c r="X172" s="242"/>
      <c r="Y172" s="242"/>
      <c r="Z172" s="242"/>
      <c r="AA172" s="243"/>
      <c r="AB172" s="564"/>
      <c r="AC172" s="565"/>
      <c r="AD172" s="566"/>
      <c r="AE172" s="573"/>
      <c r="AF172" s="574"/>
      <c r="AG172" s="574"/>
      <c r="AH172" s="574"/>
      <c r="AI172" s="575"/>
      <c r="AJ172" s="1410"/>
      <c r="AK172" s="1411"/>
      <c r="AL172" s="1411"/>
      <c r="AM172" s="1412"/>
      <c r="AN172" s="438"/>
      <c r="AO172" s="439"/>
      <c r="AP172" s="439"/>
      <c r="AQ172" s="440"/>
      <c r="AR172" s="446"/>
      <c r="AS172" s="447"/>
      <c r="AT172" s="438"/>
      <c r="AU172" s="439"/>
      <c r="AV172" s="439"/>
      <c r="AW172" s="439"/>
      <c r="AX172" s="580"/>
      <c r="BA172" s="308"/>
      <c r="BB172" s="309"/>
      <c r="BC172" s="310"/>
      <c r="BD172" s="299"/>
      <c r="BE172" s="300"/>
      <c r="BF172" s="300"/>
      <c r="BG172" s="300"/>
      <c r="BH172" s="300"/>
      <c r="BI172" s="300"/>
      <c r="BJ172" s="300"/>
      <c r="BK172" s="300"/>
      <c r="BL172" s="300"/>
      <c r="BM172" s="300"/>
      <c r="BN172" s="300"/>
      <c r="BO172" s="300"/>
      <c r="BP172" s="301"/>
      <c r="BQ172" s="339"/>
      <c r="BR172" s="340"/>
      <c r="BS172" s="341"/>
      <c r="BT172" s="347"/>
      <c r="BU172" s="348"/>
      <c r="BV172" s="348"/>
      <c r="BW172" s="348"/>
      <c r="BX172" s="348"/>
      <c r="BY172" s="348"/>
      <c r="BZ172" s="348"/>
      <c r="CA172" s="348"/>
      <c r="CB172" s="348"/>
      <c r="CC172" s="348"/>
      <c r="CD172" s="348"/>
      <c r="CE172" s="348"/>
      <c r="CF172" s="348"/>
      <c r="CG172" s="334"/>
    </row>
    <row r="173" spans="1:85" ht="3" customHeight="1" x14ac:dyDescent="0.15">
      <c r="A173" s="2"/>
      <c r="B173" s="212"/>
      <c r="C173" s="213"/>
      <c r="D173" s="214"/>
      <c r="E173" s="516"/>
      <c r="F173" s="518"/>
      <c r="G173" s="1295"/>
      <c r="H173" s="1296"/>
      <c r="I173" s="1297"/>
      <c r="J173" s="244"/>
      <c r="K173" s="245"/>
      <c r="L173" s="245"/>
      <c r="M173" s="245"/>
      <c r="N173" s="245"/>
      <c r="O173" s="245"/>
      <c r="P173" s="245"/>
      <c r="Q173" s="245"/>
      <c r="R173" s="245"/>
      <c r="S173" s="245"/>
      <c r="T173" s="245"/>
      <c r="U173" s="245"/>
      <c r="V173" s="245"/>
      <c r="W173" s="245"/>
      <c r="X173" s="245"/>
      <c r="Y173" s="245"/>
      <c r="Z173" s="245"/>
      <c r="AA173" s="246"/>
      <c r="AB173" s="564"/>
      <c r="AC173" s="565"/>
      <c r="AD173" s="566"/>
      <c r="AE173" s="573"/>
      <c r="AF173" s="574"/>
      <c r="AG173" s="574"/>
      <c r="AH173" s="574"/>
      <c r="AI173" s="575"/>
      <c r="AJ173" s="1410"/>
      <c r="AK173" s="1411"/>
      <c r="AL173" s="1411"/>
      <c r="AM173" s="1412"/>
      <c r="AN173" s="438"/>
      <c r="AO173" s="439"/>
      <c r="AP173" s="439"/>
      <c r="AQ173" s="440"/>
      <c r="AR173" s="446"/>
      <c r="AS173" s="447"/>
      <c r="AT173" s="438"/>
      <c r="AU173" s="439"/>
      <c r="AV173" s="439"/>
      <c r="AW173" s="439"/>
      <c r="AX173" s="580"/>
      <c r="BA173" s="308"/>
      <c r="BB173" s="309"/>
      <c r="BC173" s="310"/>
      <c r="BD173" s="299"/>
      <c r="BE173" s="300"/>
      <c r="BF173" s="300"/>
      <c r="BG173" s="300"/>
      <c r="BH173" s="300"/>
      <c r="BI173" s="300"/>
      <c r="BJ173" s="300"/>
      <c r="BK173" s="300"/>
      <c r="BL173" s="300"/>
      <c r="BM173" s="300"/>
      <c r="BN173" s="300"/>
      <c r="BO173" s="300"/>
      <c r="BP173" s="301"/>
      <c r="BQ173" s="339"/>
      <c r="BR173" s="340"/>
      <c r="BS173" s="341"/>
      <c r="BT173" s="347"/>
      <c r="BU173" s="348"/>
      <c r="BV173" s="348"/>
      <c r="BW173" s="348"/>
      <c r="BX173" s="348"/>
      <c r="BY173" s="348"/>
      <c r="BZ173" s="348"/>
      <c r="CA173" s="348"/>
      <c r="CB173" s="348"/>
      <c r="CC173" s="348"/>
      <c r="CD173" s="348"/>
      <c r="CE173" s="348"/>
      <c r="CF173" s="348"/>
      <c r="CG173" s="334"/>
    </row>
    <row r="174" spans="1:85" ht="3" customHeight="1" x14ac:dyDescent="0.15">
      <c r="A174" s="2"/>
      <c r="B174" s="212"/>
      <c r="C174" s="213"/>
      <c r="D174" s="214"/>
      <c r="E174" s="516"/>
      <c r="F174" s="518"/>
      <c r="G174" s="523" t="s">
        <v>623</v>
      </c>
      <c r="H174" s="524"/>
      <c r="I174" s="525"/>
      <c r="J174" s="1364" t="str">
        <f>IF(データ!$B$136&lt;&gt;"",データ!$B$136,"")</f>
        <v/>
      </c>
      <c r="K174" s="1365"/>
      <c r="L174" s="1365"/>
      <c r="M174" s="1365"/>
      <c r="N174" s="1365"/>
      <c r="O174" s="1365"/>
      <c r="P174" s="1365"/>
      <c r="Q174" s="1365"/>
      <c r="R174" s="1365"/>
      <c r="S174" s="1365"/>
      <c r="T174" s="1365"/>
      <c r="U174" s="1365"/>
      <c r="V174" s="1365"/>
      <c r="W174" s="1365"/>
      <c r="X174" s="1365"/>
      <c r="Y174" s="1365"/>
      <c r="Z174" s="1365"/>
      <c r="AA174" s="1366"/>
      <c r="AB174" s="564"/>
      <c r="AC174" s="565"/>
      <c r="AD174" s="566"/>
      <c r="AE174" s="573"/>
      <c r="AF174" s="574"/>
      <c r="AG174" s="574"/>
      <c r="AH174" s="574"/>
      <c r="AI174" s="575"/>
      <c r="AJ174" s="1410"/>
      <c r="AK174" s="1411"/>
      <c r="AL174" s="1411"/>
      <c r="AM174" s="1412"/>
      <c r="AN174" s="438"/>
      <c r="AO174" s="439"/>
      <c r="AP174" s="439"/>
      <c r="AQ174" s="440"/>
      <c r="AR174" s="446"/>
      <c r="AS174" s="447"/>
      <c r="AT174" s="438"/>
      <c r="AU174" s="439"/>
      <c r="AV174" s="439"/>
      <c r="AW174" s="439"/>
      <c r="AX174" s="580"/>
      <c r="BA174" s="308"/>
      <c r="BB174" s="309"/>
      <c r="BC174" s="310"/>
      <c r="BD174" s="302"/>
      <c r="BE174" s="303"/>
      <c r="BF174" s="303"/>
      <c r="BG174" s="303"/>
      <c r="BH174" s="303"/>
      <c r="BI174" s="303"/>
      <c r="BJ174" s="303"/>
      <c r="BK174" s="303"/>
      <c r="BL174" s="303"/>
      <c r="BM174" s="303"/>
      <c r="BN174" s="303"/>
      <c r="BO174" s="303"/>
      <c r="BP174" s="304"/>
      <c r="BQ174" s="342"/>
      <c r="BR174" s="343"/>
      <c r="BS174" s="344"/>
      <c r="BT174" s="349"/>
      <c r="BU174" s="350"/>
      <c r="BV174" s="350"/>
      <c r="BW174" s="350"/>
      <c r="BX174" s="350"/>
      <c r="BY174" s="350"/>
      <c r="BZ174" s="350"/>
      <c r="CA174" s="350"/>
      <c r="CB174" s="350"/>
      <c r="CC174" s="350"/>
      <c r="CD174" s="350"/>
      <c r="CE174" s="350"/>
      <c r="CF174" s="350"/>
      <c r="CG174" s="335"/>
    </row>
    <row r="175" spans="1:85" ht="3" customHeight="1" x14ac:dyDescent="0.15">
      <c r="A175" s="2"/>
      <c r="B175" s="212"/>
      <c r="C175" s="213"/>
      <c r="D175" s="214"/>
      <c r="E175" s="516"/>
      <c r="F175" s="518"/>
      <c r="G175" s="526"/>
      <c r="H175" s="527"/>
      <c r="I175" s="528"/>
      <c r="J175" s="1367"/>
      <c r="K175" s="1368"/>
      <c r="L175" s="1368"/>
      <c r="M175" s="1368"/>
      <c r="N175" s="1368"/>
      <c r="O175" s="1368"/>
      <c r="P175" s="1368"/>
      <c r="Q175" s="1368"/>
      <c r="R175" s="1368"/>
      <c r="S175" s="1368"/>
      <c r="T175" s="1368"/>
      <c r="U175" s="1368"/>
      <c r="V175" s="1368"/>
      <c r="W175" s="1368"/>
      <c r="X175" s="1368"/>
      <c r="Y175" s="1368"/>
      <c r="Z175" s="1368"/>
      <c r="AA175" s="1369"/>
      <c r="AB175" s="564"/>
      <c r="AC175" s="565"/>
      <c r="AD175" s="566"/>
      <c r="AE175" s="573"/>
      <c r="AF175" s="574"/>
      <c r="AG175" s="574"/>
      <c r="AH175" s="574"/>
      <c r="AI175" s="575"/>
      <c r="AJ175" s="1410"/>
      <c r="AK175" s="1411"/>
      <c r="AL175" s="1411"/>
      <c r="AM175" s="1412"/>
      <c r="AN175" s="438"/>
      <c r="AO175" s="439"/>
      <c r="AP175" s="439"/>
      <c r="AQ175" s="440"/>
      <c r="AR175" s="446"/>
      <c r="AS175" s="447"/>
      <c r="AT175" s="438"/>
      <c r="AU175" s="439"/>
      <c r="AV175" s="439"/>
      <c r="AW175" s="439"/>
      <c r="AX175" s="580"/>
      <c r="BA175" s="308"/>
      <c r="BB175" s="309"/>
      <c r="BC175" s="310"/>
      <c r="BD175" s="296" t="s">
        <v>615</v>
      </c>
      <c r="BE175" s="297"/>
      <c r="BF175" s="297"/>
      <c r="BG175" s="297"/>
      <c r="BH175" s="297"/>
      <c r="BI175" s="297"/>
      <c r="BJ175" s="297"/>
      <c r="BK175" s="297"/>
      <c r="BL175" s="297"/>
      <c r="BM175" s="297"/>
      <c r="BN175" s="297"/>
      <c r="BO175" s="297"/>
      <c r="BP175" s="298"/>
      <c r="BQ175" s="336" t="s">
        <v>802</v>
      </c>
      <c r="BR175" s="337"/>
      <c r="BS175" s="338"/>
      <c r="BT175" s="345" t="str">
        <f>IF(データ!$B$59&lt;&gt;"",データ!$B$59,"")</f>
        <v/>
      </c>
      <c r="BU175" s="346"/>
      <c r="BV175" s="346"/>
      <c r="BW175" s="346"/>
      <c r="BX175" s="346"/>
      <c r="BY175" s="346"/>
      <c r="BZ175" s="346"/>
      <c r="CA175" s="346"/>
      <c r="CB175" s="346"/>
      <c r="CC175" s="346"/>
      <c r="CD175" s="346"/>
      <c r="CE175" s="346"/>
      <c r="CF175" s="346"/>
      <c r="CG175" s="333"/>
    </row>
    <row r="176" spans="1:85" ht="3" customHeight="1" x14ac:dyDescent="0.15">
      <c r="A176" s="2"/>
      <c r="B176" s="212"/>
      <c r="C176" s="213"/>
      <c r="D176" s="214"/>
      <c r="E176" s="516"/>
      <c r="F176" s="518"/>
      <c r="G176" s="526"/>
      <c r="H176" s="527"/>
      <c r="I176" s="528"/>
      <c r="J176" s="1367"/>
      <c r="K176" s="1368"/>
      <c r="L176" s="1368"/>
      <c r="M176" s="1368"/>
      <c r="N176" s="1368"/>
      <c r="O176" s="1368"/>
      <c r="P176" s="1368"/>
      <c r="Q176" s="1368"/>
      <c r="R176" s="1368"/>
      <c r="S176" s="1368"/>
      <c r="T176" s="1368"/>
      <c r="U176" s="1368"/>
      <c r="V176" s="1368"/>
      <c r="W176" s="1368"/>
      <c r="X176" s="1368"/>
      <c r="Y176" s="1368"/>
      <c r="Z176" s="1368"/>
      <c r="AA176" s="1369"/>
      <c r="AB176" s="564"/>
      <c r="AC176" s="565"/>
      <c r="AD176" s="566"/>
      <c r="AE176" s="573"/>
      <c r="AF176" s="574"/>
      <c r="AG176" s="574"/>
      <c r="AH176" s="574"/>
      <c r="AI176" s="575"/>
      <c r="AJ176" s="1410"/>
      <c r="AK176" s="1411"/>
      <c r="AL176" s="1411"/>
      <c r="AM176" s="1412"/>
      <c r="AN176" s="438"/>
      <c r="AO176" s="439"/>
      <c r="AP176" s="439"/>
      <c r="AQ176" s="440"/>
      <c r="AR176" s="446"/>
      <c r="AS176" s="447"/>
      <c r="AT176" s="438"/>
      <c r="AU176" s="439"/>
      <c r="AV176" s="439"/>
      <c r="AW176" s="439"/>
      <c r="AX176" s="580"/>
      <c r="BA176" s="308"/>
      <c r="BB176" s="309"/>
      <c r="BC176" s="310"/>
      <c r="BD176" s="299"/>
      <c r="BE176" s="300"/>
      <c r="BF176" s="300"/>
      <c r="BG176" s="300"/>
      <c r="BH176" s="300"/>
      <c r="BI176" s="300"/>
      <c r="BJ176" s="300"/>
      <c r="BK176" s="300"/>
      <c r="BL176" s="300"/>
      <c r="BM176" s="300"/>
      <c r="BN176" s="300"/>
      <c r="BO176" s="300"/>
      <c r="BP176" s="301"/>
      <c r="BQ176" s="339"/>
      <c r="BR176" s="340"/>
      <c r="BS176" s="341"/>
      <c r="BT176" s="347"/>
      <c r="BU176" s="348"/>
      <c r="BV176" s="348"/>
      <c r="BW176" s="348"/>
      <c r="BX176" s="348"/>
      <c r="BY176" s="348"/>
      <c r="BZ176" s="348"/>
      <c r="CA176" s="348"/>
      <c r="CB176" s="348"/>
      <c r="CC176" s="348"/>
      <c r="CD176" s="348"/>
      <c r="CE176" s="348"/>
      <c r="CF176" s="348"/>
      <c r="CG176" s="334"/>
    </row>
    <row r="177" spans="1:85" ht="3" customHeight="1" x14ac:dyDescent="0.15">
      <c r="A177" s="2"/>
      <c r="B177" s="212"/>
      <c r="C177" s="213"/>
      <c r="D177" s="214"/>
      <c r="E177" s="516"/>
      <c r="F177" s="518"/>
      <c r="G177" s="526"/>
      <c r="H177" s="527"/>
      <c r="I177" s="528"/>
      <c r="J177" s="1367"/>
      <c r="K177" s="1368"/>
      <c r="L177" s="1368"/>
      <c r="M177" s="1368"/>
      <c r="N177" s="1368"/>
      <c r="O177" s="1368"/>
      <c r="P177" s="1368"/>
      <c r="Q177" s="1368"/>
      <c r="R177" s="1368"/>
      <c r="S177" s="1368"/>
      <c r="T177" s="1368"/>
      <c r="U177" s="1368"/>
      <c r="V177" s="1368"/>
      <c r="W177" s="1368"/>
      <c r="X177" s="1368"/>
      <c r="Y177" s="1368"/>
      <c r="Z177" s="1368"/>
      <c r="AA177" s="1369"/>
      <c r="AB177" s="564"/>
      <c r="AC177" s="565"/>
      <c r="AD177" s="566"/>
      <c r="AE177" s="573"/>
      <c r="AF177" s="574"/>
      <c r="AG177" s="574"/>
      <c r="AH177" s="574"/>
      <c r="AI177" s="575"/>
      <c r="AJ177" s="1410"/>
      <c r="AK177" s="1411"/>
      <c r="AL177" s="1411"/>
      <c r="AM177" s="1412"/>
      <c r="AN177" s="438"/>
      <c r="AO177" s="439"/>
      <c r="AP177" s="439"/>
      <c r="AQ177" s="440"/>
      <c r="AR177" s="446"/>
      <c r="AS177" s="447"/>
      <c r="AT177" s="438"/>
      <c r="AU177" s="439"/>
      <c r="AV177" s="439"/>
      <c r="AW177" s="439"/>
      <c r="AX177" s="580"/>
      <c r="BA177" s="308"/>
      <c r="BB177" s="309"/>
      <c r="BC177" s="310"/>
      <c r="BD177" s="299"/>
      <c r="BE177" s="300"/>
      <c r="BF177" s="300"/>
      <c r="BG177" s="300"/>
      <c r="BH177" s="300"/>
      <c r="BI177" s="300"/>
      <c r="BJ177" s="300"/>
      <c r="BK177" s="300"/>
      <c r="BL177" s="300"/>
      <c r="BM177" s="300"/>
      <c r="BN177" s="300"/>
      <c r="BO177" s="300"/>
      <c r="BP177" s="301"/>
      <c r="BQ177" s="339"/>
      <c r="BR177" s="340"/>
      <c r="BS177" s="341"/>
      <c r="BT177" s="347"/>
      <c r="BU177" s="348"/>
      <c r="BV177" s="348"/>
      <c r="BW177" s="348"/>
      <c r="BX177" s="348"/>
      <c r="BY177" s="348"/>
      <c r="BZ177" s="348"/>
      <c r="CA177" s="348"/>
      <c r="CB177" s="348"/>
      <c r="CC177" s="348"/>
      <c r="CD177" s="348"/>
      <c r="CE177" s="348"/>
      <c r="CF177" s="348"/>
      <c r="CG177" s="334"/>
    </row>
    <row r="178" spans="1:85" ht="3" customHeight="1" x14ac:dyDescent="0.15">
      <c r="A178" s="2"/>
      <c r="B178" s="212"/>
      <c r="C178" s="213"/>
      <c r="D178" s="214"/>
      <c r="E178" s="516"/>
      <c r="F178" s="518"/>
      <c r="G178" s="526"/>
      <c r="H178" s="527"/>
      <c r="I178" s="528"/>
      <c r="J178" s="1367"/>
      <c r="K178" s="1368"/>
      <c r="L178" s="1368"/>
      <c r="M178" s="1368"/>
      <c r="N178" s="1368"/>
      <c r="O178" s="1368"/>
      <c r="P178" s="1368"/>
      <c r="Q178" s="1368"/>
      <c r="R178" s="1368"/>
      <c r="S178" s="1368"/>
      <c r="T178" s="1368"/>
      <c r="U178" s="1368"/>
      <c r="V178" s="1368"/>
      <c r="W178" s="1368"/>
      <c r="X178" s="1368"/>
      <c r="Y178" s="1368"/>
      <c r="Z178" s="1368"/>
      <c r="AA178" s="1369"/>
      <c r="AB178" s="564"/>
      <c r="AC178" s="565"/>
      <c r="AD178" s="566"/>
      <c r="AE178" s="573"/>
      <c r="AF178" s="574"/>
      <c r="AG178" s="574"/>
      <c r="AH178" s="574"/>
      <c r="AI178" s="575"/>
      <c r="AJ178" s="1410"/>
      <c r="AK178" s="1411"/>
      <c r="AL178" s="1411"/>
      <c r="AM178" s="1412"/>
      <c r="AN178" s="438"/>
      <c r="AO178" s="439"/>
      <c r="AP178" s="439"/>
      <c r="AQ178" s="440"/>
      <c r="AR178" s="446"/>
      <c r="AS178" s="447"/>
      <c r="AT178" s="438"/>
      <c r="AU178" s="439"/>
      <c r="AV178" s="439"/>
      <c r="AW178" s="439"/>
      <c r="AX178" s="580"/>
      <c r="BA178" s="308"/>
      <c r="BB178" s="309"/>
      <c r="BC178" s="310"/>
      <c r="BD178" s="299"/>
      <c r="BE178" s="300"/>
      <c r="BF178" s="300"/>
      <c r="BG178" s="300"/>
      <c r="BH178" s="300"/>
      <c r="BI178" s="300"/>
      <c r="BJ178" s="300"/>
      <c r="BK178" s="300"/>
      <c r="BL178" s="300"/>
      <c r="BM178" s="300"/>
      <c r="BN178" s="300"/>
      <c r="BO178" s="300"/>
      <c r="BP178" s="301"/>
      <c r="BQ178" s="339"/>
      <c r="BR178" s="340"/>
      <c r="BS178" s="341"/>
      <c r="BT178" s="347"/>
      <c r="BU178" s="348"/>
      <c r="BV178" s="348"/>
      <c r="BW178" s="348"/>
      <c r="BX178" s="348"/>
      <c r="BY178" s="348"/>
      <c r="BZ178" s="348"/>
      <c r="CA178" s="348"/>
      <c r="CB178" s="348"/>
      <c r="CC178" s="348"/>
      <c r="CD178" s="348"/>
      <c r="CE178" s="348"/>
      <c r="CF178" s="348"/>
      <c r="CG178" s="334"/>
    </row>
    <row r="179" spans="1:85" ht="3" customHeight="1" x14ac:dyDescent="0.15">
      <c r="A179" s="2"/>
      <c r="B179" s="212"/>
      <c r="C179" s="213"/>
      <c r="D179" s="214"/>
      <c r="E179" s="516"/>
      <c r="F179" s="518"/>
      <c r="G179" s="529"/>
      <c r="H179" s="530"/>
      <c r="I179" s="531"/>
      <c r="J179" s="1370"/>
      <c r="K179" s="1371"/>
      <c r="L179" s="1371"/>
      <c r="M179" s="1371"/>
      <c r="N179" s="1371"/>
      <c r="O179" s="1371"/>
      <c r="P179" s="1371"/>
      <c r="Q179" s="1371"/>
      <c r="R179" s="1371"/>
      <c r="S179" s="1371"/>
      <c r="T179" s="1371"/>
      <c r="U179" s="1371"/>
      <c r="V179" s="1371"/>
      <c r="W179" s="1371"/>
      <c r="X179" s="1371"/>
      <c r="Y179" s="1371"/>
      <c r="Z179" s="1371"/>
      <c r="AA179" s="1372"/>
      <c r="AB179" s="567"/>
      <c r="AC179" s="568"/>
      <c r="AD179" s="569"/>
      <c r="AE179" s="576"/>
      <c r="AF179" s="577"/>
      <c r="AG179" s="577"/>
      <c r="AH179" s="577"/>
      <c r="AI179" s="578"/>
      <c r="AJ179" s="1413"/>
      <c r="AK179" s="1414"/>
      <c r="AL179" s="1414"/>
      <c r="AM179" s="1415"/>
      <c r="AN179" s="441"/>
      <c r="AO179" s="442"/>
      <c r="AP179" s="442"/>
      <c r="AQ179" s="443"/>
      <c r="AR179" s="448"/>
      <c r="AS179" s="449"/>
      <c r="AT179" s="441"/>
      <c r="AU179" s="442"/>
      <c r="AV179" s="442"/>
      <c r="AW179" s="442"/>
      <c r="AX179" s="581"/>
      <c r="BA179" s="308"/>
      <c r="BB179" s="309"/>
      <c r="BC179" s="310"/>
      <c r="BD179" s="299"/>
      <c r="BE179" s="300"/>
      <c r="BF179" s="300"/>
      <c r="BG179" s="300"/>
      <c r="BH179" s="300"/>
      <c r="BI179" s="300"/>
      <c r="BJ179" s="300"/>
      <c r="BK179" s="300"/>
      <c r="BL179" s="300"/>
      <c r="BM179" s="300"/>
      <c r="BN179" s="300"/>
      <c r="BO179" s="300"/>
      <c r="BP179" s="301"/>
      <c r="BQ179" s="339"/>
      <c r="BR179" s="340"/>
      <c r="BS179" s="341"/>
      <c r="BT179" s="347"/>
      <c r="BU179" s="348"/>
      <c r="BV179" s="348"/>
      <c r="BW179" s="348"/>
      <c r="BX179" s="348"/>
      <c r="BY179" s="348"/>
      <c r="BZ179" s="348"/>
      <c r="CA179" s="348"/>
      <c r="CB179" s="348"/>
      <c r="CC179" s="348"/>
      <c r="CD179" s="348"/>
      <c r="CE179" s="348"/>
      <c r="CF179" s="348"/>
      <c r="CG179" s="334"/>
    </row>
    <row r="180" spans="1:85" ht="3" customHeight="1" x14ac:dyDescent="0.15">
      <c r="A180" s="2"/>
      <c r="B180" s="212"/>
      <c r="C180" s="213"/>
      <c r="D180" s="214"/>
      <c r="E180" s="516"/>
      <c r="F180" s="518"/>
      <c r="G180" s="488" t="s">
        <v>138</v>
      </c>
      <c r="H180" s="489"/>
      <c r="I180" s="489"/>
      <c r="J180" s="489"/>
      <c r="K180" s="489"/>
      <c r="L180" s="490"/>
      <c r="M180" s="412"/>
      <c r="N180" s="413"/>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c r="AK180" s="413"/>
      <c r="AL180" s="413"/>
      <c r="AM180" s="414"/>
      <c r="AN180" s="497" t="s">
        <v>630</v>
      </c>
      <c r="AO180" s="230"/>
      <c r="AP180" s="230"/>
      <c r="AQ180" s="231"/>
      <c r="AR180" s="412" t="str">
        <f>IF(データ!$L$136&lt;&gt;"",TEXT(データ!$L$136/10000,"#,##0"),"")</f>
        <v/>
      </c>
      <c r="AS180" s="413"/>
      <c r="AT180" s="413"/>
      <c r="AU180" s="413"/>
      <c r="AV180" s="413"/>
      <c r="AW180" s="476" t="s">
        <v>85</v>
      </c>
      <c r="AX180" s="477"/>
      <c r="BA180" s="311"/>
      <c r="BB180" s="312"/>
      <c r="BC180" s="313"/>
      <c r="BD180" s="302"/>
      <c r="BE180" s="303"/>
      <c r="BF180" s="303"/>
      <c r="BG180" s="303"/>
      <c r="BH180" s="303"/>
      <c r="BI180" s="303"/>
      <c r="BJ180" s="303"/>
      <c r="BK180" s="303"/>
      <c r="BL180" s="303"/>
      <c r="BM180" s="303"/>
      <c r="BN180" s="303"/>
      <c r="BO180" s="303"/>
      <c r="BP180" s="304"/>
      <c r="BQ180" s="342"/>
      <c r="BR180" s="343"/>
      <c r="BS180" s="344"/>
      <c r="BT180" s="349"/>
      <c r="BU180" s="350"/>
      <c r="BV180" s="350"/>
      <c r="BW180" s="350"/>
      <c r="BX180" s="350"/>
      <c r="BY180" s="350"/>
      <c r="BZ180" s="350"/>
      <c r="CA180" s="350"/>
      <c r="CB180" s="350"/>
      <c r="CC180" s="350"/>
      <c r="CD180" s="350"/>
      <c r="CE180" s="350"/>
      <c r="CF180" s="350"/>
      <c r="CG180" s="335"/>
    </row>
    <row r="181" spans="1:85" ht="3" customHeight="1" x14ac:dyDescent="0.15">
      <c r="A181" s="2"/>
      <c r="B181" s="212"/>
      <c r="C181" s="213"/>
      <c r="D181" s="214"/>
      <c r="E181" s="516"/>
      <c r="F181" s="518"/>
      <c r="G181" s="491"/>
      <c r="H181" s="492"/>
      <c r="I181" s="492"/>
      <c r="J181" s="492"/>
      <c r="K181" s="492"/>
      <c r="L181" s="493"/>
      <c r="M181" s="375"/>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415"/>
      <c r="AN181" s="250"/>
      <c r="AO181" s="233"/>
      <c r="AP181" s="233"/>
      <c r="AQ181" s="234"/>
      <c r="AR181" s="375"/>
      <c r="AS181" s="376"/>
      <c r="AT181" s="376"/>
      <c r="AU181" s="376"/>
      <c r="AV181" s="376"/>
      <c r="AW181" s="478"/>
      <c r="AX181" s="479"/>
      <c r="BA181" s="314" t="s">
        <v>457</v>
      </c>
      <c r="BB181" s="315"/>
      <c r="BC181" s="316"/>
      <c r="BD181" s="417" t="s">
        <v>618</v>
      </c>
      <c r="BE181" s="418"/>
      <c r="BF181" s="418"/>
      <c r="BG181" s="418"/>
      <c r="BH181" s="418"/>
      <c r="BI181" s="418"/>
      <c r="BJ181" s="418"/>
      <c r="BK181" s="418"/>
      <c r="BL181" s="418"/>
      <c r="BM181" s="418"/>
      <c r="BN181" s="418"/>
      <c r="BO181" s="418"/>
      <c r="BP181" s="419"/>
      <c r="BQ181" s="336" t="s">
        <v>803</v>
      </c>
      <c r="BR181" s="337"/>
      <c r="BS181" s="338"/>
      <c r="BT181" s="345" t="str">
        <f>IF(データ!$B$66&lt;&gt;"",IF(データ!$B$66&lt;&gt;"0",データ!$B$66,""),"")</f>
        <v/>
      </c>
      <c r="BU181" s="346"/>
      <c r="BV181" s="346"/>
      <c r="BW181" s="346"/>
      <c r="BX181" s="346"/>
      <c r="BY181" s="346"/>
      <c r="BZ181" s="346"/>
      <c r="CA181" s="346"/>
      <c r="CB181" s="346"/>
      <c r="CC181" s="346"/>
      <c r="CD181" s="346"/>
      <c r="CE181" s="346"/>
      <c r="CF181" s="346"/>
      <c r="CG181" s="333"/>
    </row>
    <row r="182" spans="1:85" ht="3" customHeight="1" x14ac:dyDescent="0.15">
      <c r="A182" s="2"/>
      <c r="B182" s="212"/>
      <c r="C182" s="213"/>
      <c r="D182" s="214"/>
      <c r="E182" s="516"/>
      <c r="F182" s="518"/>
      <c r="G182" s="491"/>
      <c r="H182" s="492"/>
      <c r="I182" s="492"/>
      <c r="J182" s="492"/>
      <c r="K182" s="492"/>
      <c r="L182" s="493"/>
      <c r="M182" s="375"/>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415"/>
      <c r="AN182" s="250"/>
      <c r="AO182" s="233"/>
      <c r="AP182" s="233"/>
      <c r="AQ182" s="234"/>
      <c r="AR182" s="375"/>
      <c r="AS182" s="376"/>
      <c r="AT182" s="376"/>
      <c r="AU182" s="376"/>
      <c r="AV182" s="376"/>
      <c r="AW182" s="478"/>
      <c r="AX182" s="479"/>
      <c r="BA182" s="308"/>
      <c r="BB182" s="309"/>
      <c r="BC182" s="310"/>
      <c r="BD182" s="420"/>
      <c r="BE182" s="421"/>
      <c r="BF182" s="421"/>
      <c r="BG182" s="421"/>
      <c r="BH182" s="421"/>
      <c r="BI182" s="421"/>
      <c r="BJ182" s="421"/>
      <c r="BK182" s="421"/>
      <c r="BL182" s="421"/>
      <c r="BM182" s="421"/>
      <c r="BN182" s="421"/>
      <c r="BO182" s="421"/>
      <c r="BP182" s="422"/>
      <c r="BQ182" s="339"/>
      <c r="BR182" s="340"/>
      <c r="BS182" s="341"/>
      <c r="BT182" s="347"/>
      <c r="BU182" s="348"/>
      <c r="BV182" s="348"/>
      <c r="BW182" s="348"/>
      <c r="BX182" s="348"/>
      <c r="BY182" s="348"/>
      <c r="BZ182" s="348"/>
      <c r="CA182" s="348"/>
      <c r="CB182" s="348"/>
      <c r="CC182" s="348"/>
      <c r="CD182" s="348"/>
      <c r="CE182" s="348"/>
      <c r="CF182" s="348"/>
      <c r="CG182" s="334"/>
    </row>
    <row r="183" spans="1:85" ht="3" customHeight="1" x14ac:dyDescent="0.15">
      <c r="A183" s="2"/>
      <c r="B183" s="212"/>
      <c r="C183" s="213"/>
      <c r="D183" s="214"/>
      <c r="E183" s="586"/>
      <c r="F183" s="587"/>
      <c r="G183" s="494"/>
      <c r="H183" s="495"/>
      <c r="I183" s="495"/>
      <c r="J183" s="495"/>
      <c r="K183" s="495"/>
      <c r="L183" s="496"/>
      <c r="M183" s="378"/>
      <c r="N183" s="379"/>
      <c r="O183" s="379"/>
      <c r="P183" s="379"/>
      <c r="Q183" s="379"/>
      <c r="R183" s="379"/>
      <c r="S183" s="379"/>
      <c r="T183" s="379"/>
      <c r="U183" s="379"/>
      <c r="V183" s="379"/>
      <c r="W183" s="379"/>
      <c r="X183" s="379"/>
      <c r="Y183" s="379"/>
      <c r="Z183" s="379"/>
      <c r="AA183" s="379"/>
      <c r="AB183" s="379"/>
      <c r="AC183" s="379"/>
      <c r="AD183" s="379"/>
      <c r="AE183" s="379"/>
      <c r="AF183" s="379"/>
      <c r="AG183" s="379"/>
      <c r="AH183" s="379"/>
      <c r="AI183" s="379"/>
      <c r="AJ183" s="379"/>
      <c r="AK183" s="379"/>
      <c r="AL183" s="379"/>
      <c r="AM183" s="416"/>
      <c r="AN183" s="251"/>
      <c r="AO183" s="252"/>
      <c r="AP183" s="252"/>
      <c r="AQ183" s="253"/>
      <c r="AR183" s="378"/>
      <c r="AS183" s="379"/>
      <c r="AT183" s="379"/>
      <c r="AU183" s="379"/>
      <c r="AV183" s="379"/>
      <c r="AW183" s="1434"/>
      <c r="AX183" s="631"/>
      <c r="BA183" s="308"/>
      <c r="BB183" s="309"/>
      <c r="BC183" s="310"/>
      <c r="BD183" s="420"/>
      <c r="BE183" s="421"/>
      <c r="BF183" s="421"/>
      <c r="BG183" s="421"/>
      <c r="BH183" s="421"/>
      <c r="BI183" s="421"/>
      <c r="BJ183" s="421"/>
      <c r="BK183" s="421"/>
      <c r="BL183" s="421"/>
      <c r="BM183" s="421"/>
      <c r="BN183" s="421"/>
      <c r="BO183" s="421"/>
      <c r="BP183" s="422"/>
      <c r="BQ183" s="339"/>
      <c r="BR183" s="340"/>
      <c r="BS183" s="341"/>
      <c r="BT183" s="347"/>
      <c r="BU183" s="348"/>
      <c r="BV183" s="348"/>
      <c r="BW183" s="348"/>
      <c r="BX183" s="348"/>
      <c r="BY183" s="348"/>
      <c r="BZ183" s="348"/>
      <c r="CA183" s="348"/>
      <c r="CB183" s="348"/>
      <c r="CC183" s="348"/>
      <c r="CD183" s="348"/>
      <c r="CE183" s="348"/>
      <c r="CF183" s="348"/>
      <c r="CG183" s="334"/>
    </row>
    <row r="184" spans="1:85" ht="3" customHeight="1" x14ac:dyDescent="0.15">
      <c r="A184" s="2"/>
      <c r="B184" s="212"/>
      <c r="C184" s="213"/>
      <c r="D184" s="214"/>
      <c r="E184" s="513">
        <v>3</v>
      </c>
      <c r="F184" s="515"/>
      <c r="G184" s="1289" t="s">
        <v>653</v>
      </c>
      <c r="H184" s="1290"/>
      <c r="I184" s="1291"/>
      <c r="J184" s="635" t="str">
        <f>IF(データ!$N$137&lt;&gt;"",データ!$N$137,"")</f>
        <v/>
      </c>
      <c r="K184" s="636"/>
      <c r="L184" s="636"/>
      <c r="M184" s="636"/>
      <c r="N184" s="636"/>
      <c r="O184" s="636"/>
      <c r="P184" s="636"/>
      <c r="Q184" s="636"/>
      <c r="R184" s="636"/>
      <c r="S184" s="636"/>
      <c r="T184" s="636"/>
      <c r="U184" s="636"/>
      <c r="V184" s="636"/>
      <c r="W184" s="636"/>
      <c r="X184" s="636"/>
      <c r="Y184" s="636"/>
      <c r="Z184" s="636"/>
      <c r="AA184" s="637"/>
      <c r="AB184" s="561" t="s">
        <v>590</v>
      </c>
      <c r="AC184" s="562"/>
      <c r="AD184" s="563"/>
      <c r="AE184" s="570" t="str">
        <f>IF(データ!$C$137&lt;&gt;"",データ!$C$137,"")</f>
        <v/>
      </c>
      <c r="AF184" s="571"/>
      <c r="AG184" s="571"/>
      <c r="AH184" s="571"/>
      <c r="AI184" s="572"/>
      <c r="AJ184" s="1407" t="s">
        <v>647</v>
      </c>
      <c r="AK184" s="1408"/>
      <c r="AL184" s="1408"/>
      <c r="AM184" s="1409"/>
      <c r="AN184" s="435" t="str">
        <f>IF(データ!$H$137&lt;&gt;"","同居",IF(データ!$I$137&lt;&gt;"","別居",""))</f>
        <v/>
      </c>
      <c r="AO184" s="436"/>
      <c r="AP184" s="436"/>
      <c r="AQ184" s="437"/>
      <c r="AR184" s="444" t="s">
        <v>629</v>
      </c>
      <c r="AS184" s="445"/>
      <c r="AT184" s="435" t="str">
        <f>IF(データ!$J$137&lt;&gt;"",データ!$J$137,"")</f>
        <v/>
      </c>
      <c r="AU184" s="436"/>
      <c r="AV184" s="436"/>
      <c r="AW184" s="436"/>
      <c r="AX184" s="579"/>
      <c r="BA184" s="308"/>
      <c r="BB184" s="309"/>
      <c r="BC184" s="310"/>
      <c r="BD184" s="420"/>
      <c r="BE184" s="421"/>
      <c r="BF184" s="421"/>
      <c r="BG184" s="421"/>
      <c r="BH184" s="421"/>
      <c r="BI184" s="421"/>
      <c r="BJ184" s="421"/>
      <c r="BK184" s="421"/>
      <c r="BL184" s="421"/>
      <c r="BM184" s="421"/>
      <c r="BN184" s="421"/>
      <c r="BO184" s="421"/>
      <c r="BP184" s="422"/>
      <c r="BQ184" s="339"/>
      <c r="BR184" s="340"/>
      <c r="BS184" s="341"/>
      <c r="BT184" s="347"/>
      <c r="BU184" s="348"/>
      <c r="BV184" s="348"/>
      <c r="BW184" s="348"/>
      <c r="BX184" s="348"/>
      <c r="BY184" s="348"/>
      <c r="BZ184" s="348"/>
      <c r="CA184" s="348"/>
      <c r="CB184" s="348"/>
      <c r="CC184" s="348"/>
      <c r="CD184" s="348"/>
      <c r="CE184" s="348"/>
      <c r="CF184" s="348"/>
      <c r="CG184" s="334"/>
    </row>
    <row r="185" spans="1:85" ht="3" customHeight="1" x14ac:dyDescent="0.15">
      <c r="A185" s="2"/>
      <c r="B185" s="212"/>
      <c r="C185" s="213"/>
      <c r="D185" s="214"/>
      <c r="E185" s="516"/>
      <c r="F185" s="518"/>
      <c r="G185" s="1292"/>
      <c r="H185" s="1293"/>
      <c r="I185" s="1294"/>
      <c r="J185" s="241"/>
      <c r="K185" s="242"/>
      <c r="L185" s="242"/>
      <c r="M185" s="242"/>
      <c r="N185" s="242"/>
      <c r="O185" s="242"/>
      <c r="P185" s="242"/>
      <c r="Q185" s="242"/>
      <c r="R185" s="242"/>
      <c r="S185" s="242"/>
      <c r="T185" s="242"/>
      <c r="U185" s="242"/>
      <c r="V185" s="242"/>
      <c r="W185" s="242"/>
      <c r="X185" s="242"/>
      <c r="Y185" s="242"/>
      <c r="Z185" s="242"/>
      <c r="AA185" s="243"/>
      <c r="AB185" s="564"/>
      <c r="AC185" s="565"/>
      <c r="AD185" s="566"/>
      <c r="AE185" s="573"/>
      <c r="AF185" s="574"/>
      <c r="AG185" s="574"/>
      <c r="AH185" s="574"/>
      <c r="AI185" s="575"/>
      <c r="AJ185" s="1410"/>
      <c r="AK185" s="1411"/>
      <c r="AL185" s="1411"/>
      <c r="AM185" s="1412"/>
      <c r="AN185" s="438"/>
      <c r="AO185" s="439"/>
      <c r="AP185" s="439"/>
      <c r="AQ185" s="440"/>
      <c r="AR185" s="446"/>
      <c r="AS185" s="447"/>
      <c r="AT185" s="438"/>
      <c r="AU185" s="439"/>
      <c r="AV185" s="439"/>
      <c r="AW185" s="439"/>
      <c r="AX185" s="580"/>
      <c r="BA185" s="308"/>
      <c r="BB185" s="309"/>
      <c r="BC185" s="310"/>
      <c r="BD185" s="420"/>
      <c r="BE185" s="421"/>
      <c r="BF185" s="421"/>
      <c r="BG185" s="421"/>
      <c r="BH185" s="421"/>
      <c r="BI185" s="421"/>
      <c r="BJ185" s="421"/>
      <c r="BK185" s="421"/>
      <c r="BL185" s="421"/>
      <c r="BM185" s="421"/>
      <c r="BN185" s="421"/>
      <c r="BO185" s="421"/>
      <c r="BP185" s="422"/>
      <c r="BQ185" s="339"/>
      <c r="BR185" s="340"/>
      <c r="BS185" s="341"/>
      <c r="BT185" s="347"/>
      <c r="BU185" s="348"/>
      <c r="BV185" s="348"/>
      <c r="BW185" s="348"/>
      <c r="BX185" s="348"/>
      <c r="BY185" s="348"/>
      <c r="BZ185" s="348"/>
      <c r="CA185" s="348"/>
      <c r="CB185" s="348"/>
      <c r="CC185" s="348"/>
      <c r="CD185" s="348"/>
      <c r="CE185" s="348"/>
      <c r="CF185" s="348"/>
      <c r="CG185" s="334"/>
    </row>
    <row r="186" spans="1:85" ht="3" customHeight="1" x14ac:dyDescent="0.15">
      <c r="A186" s="2"/>
      <c r="B186" s="212"/>
      <c r="C186" s="213"/>
      <c r="D186" s="214"/>
      <c r="E186" s="516"/>
      <c r="F186" s="518"/>
      <c r="G186" s="1292"/>
      <c r="H186" s="1293"/>
      <c r="I186" s="1294"/>
      <c r="J186" s="241"/>
      <c r="K186" s="242"/>
      <c r="L186" s="242"/>
      <c r="M186" s="242"/>
      <c r="N186" s="242"/>
      <c r="O186" s="242"/>
      <c r="P186" s="242"/>
      <c r="Q186" s="242"/>
      <c r="R186" s="242"/>
      <c r="S186" s="242"/>
      <c r="T186" s="242"/>
      <c r="U186" s="242"/>
      <c r="V186" s="242"/>
      <c r="W186" s="242"/>
      <c r="X186" s="242"/>
      <c r="Y186" s="242"/>
      <c r="Z186" s="242"/>
      <c r="AA186" s="243"/>
      <c r="AB186" s="564"/>
      <c r="AC186" s="565"/>
      <c r="AD186" s="566"/>
      <c r="AE186" s="573"/>
      <c r="AF186" s="574"/>
      <c r="AG186" s="574"/>
      <c r="AH186" s="574"/>
      <c r="AI186" s="575"/>
      <c r="AJ186" s="1410"/>
      <c r="AK186" s="1411"/>
      <c r="AL186" s="1411"/>
      <c r="AM186" s="1412"/>
      <c r="AN186" s="438"/>
      <c r="AO186" s="439"/>
      <c r="AP186" s="439"/>
      <c r="AQ186" s="440"/>
      <c r="AR186" s="446"/>
      <c r="AS186" s="447"/>
      <c r="AT186" s="438"/>
      <c r="AU186" s="439"/>
      <c r="AV186" s="439"/>
      <c r="AW186" s="439"/>
      <c r="AX186" s="580"/>
      <c r="BA186" s="308"/>
      <c r="BB186" s="309"/>
      <c r="BC186" s="310"/>
      <c r="BD186" s="423"/>
      <c r="BE186" s="424"/>
      <c r="BF186" s="424"/>
      <c r="BG186" s="424"/>
      <c r="BH186" s="424"/>
      <c r="BI186" s="424"/>
      <c r="BJ186" s="424"/>
      <c r="BK186" s="424"/>
      <c r="BL186" s="424"/>
      <c r="BM186" s="424"/>
      <c r="BN186" s="424"/>
      <c r="BO186" s="424"/>
      <c r="BP186" s="425"/>
      <c r="BQ186" s="342"/>
      <c r="BR186" s="343"/>
      <c r="BS186" s="344"/>
      <c r="BT186" s="349"/>
      <c r="BU186" s="350"/>
      <c r="BV186" s="350"/>
      <c r="BW186" s="350"/>
      <c r="BX186" s="350"/>
      <c r="BY186" s="350"/>
      <c r="BZ186" s="350"/>
      <c r="CA186" s="350"/>
      <c r="CB186" s="350"/>
      <c r="CC186" s="350"/>
      <c r="CD186" s="350"/>
      <c r="CE186" s="350"/>
      <c r="CF186" s="350"/>
      <c r="CG186" s="335"/>
    </row>
    <row r="187" spans="1:85" ht="3" customHeight="1" x14ac:dyDescent="0.15">
      <c r="A187" s="2"/>
      <c r="B187" s="212"/>
      <c r="C187" s="213"/>
      <c r="D187" s="214"/>
      <c r="E187" s="516"/>
      <c r="F187" s="518"/>
      <c r="G187" s="1292"/>
      <c r="H187" s="1293"/>
      <c r="I187" s="1294"/>
      <c r="J187" s="241"/>
      <c r="K187" s="242"/>
      <c r="L187" s="242"/>
      <c r="M187" s="242"/>
      <c r="N187" s="242"/>
      <c r="O187" s="242"/>
      <c r="P187" s="242"/>
      <c r="Q187" s="242"/>
      <c r="R187" s="242"/>
      <c r="S187" s="242"/>
      <c r="T187" s="242"/>
      <c r="U187" s="242"/>
      <c r="V187" s="242"/>
      <c r="W187" s="242"/>
      <c r="X187" s="242"/>
      <c r="Y187" s="242"/>
      <c r="Z187" s="242"/>
      <c r="AA187" s="243"/>
      <c r="AB187" s="564"/>
      <c r="AC187" s="565"/>
      <c r="AD187" s="566"/>
      <c r="AE187" s="573"/>
      <c r="AF187" s="574"/>
      <c r="AG187" s="574"/>
      <c r="AH187" s="574"/>
      <c r="AI187" s="575"/>
      <c r="AJ187" s="1410"/>
      <c r="AK187" s="1411"/>
      <c r="AL187" s="1411"/>
      <c r="AM187" s="1412"/>
      <c r="AN187" s="438"/>
      <c r="AO187" s="439"/>
      <c r="AP187" s="439"/>
      <c r="AQ187" s="440"/>
      <c r="AR187" s="446"/>
      <c r="AS187" s="447"/>
      <c r="AT187" s="438"/>
      <c r="AU187" s="439"/>
      <c r="AV187" s="439"/>
      <c r="AW187" s="439"/>
      <c r="AX187" s="580"/>
      <c r="BA187" s="308"/>
      <c r="BB187" s="309"/>
      <c r="BC187" s="310"/>
      <c r="BD187" s="1441" t="s">
        <v>773</v>
      </c>
      <c r="BE187" s="1442"/>
      <c r="BF187" s="1442"/>
      <c r="BG187" s="1442"/>
      <c r="BH187" s="1442"/>
      <c r="BI187" s="1442"/>
      <c r="BJ187" s="1442"/>
      <c r="BK187" s="1442"/>
      <c r="BL187" s="1442"/>
      <c r="BM187" s="1442"/>
      <c r="BN187" s="1442"/>
      <c r="BO187" s="1442"/>
      <c r="BP187" s="1443"/>
      <c r="BQ187" s="336" t="s">
        <v>804</v>
      </c>
      <c r="BR187" s="337"/>
      <c r="BS187" s="338"/>
      <c r="BT187" s="345" t="str">
        <f>IF(データ!$B$68&lt;&gt;"",IF(データ!$B$68&lt;&gt;"0",データ!$B$68,""),"")</f>
        <v/>
      </c>
      <c r="BU187" s="346"/>
      <c r="BV187" s="346"/>
      <c r="BW187" s="346"/>
      <c r="BX187" s="346"/>
      <c r="BY187" s="346"/>
      <c r="BZ187" s="346"/>
      <c r="CA187" s="346"/>
      <c r="CB187" s="346"/>
      <c r="CC187" s="346"/>
      <c r="CD187" s="346"/>
      <c r="CE187" s="346"/>
      <c r="CF187" s="346"/>
      <c r="CG187" s="333"/>
    </row>
    <row r="188" spans="1:85" ht="3" customHeight="1" x14ac:dyDescent="0.15">
      <c r="A188" s="2"/>
      <c r="B188" s="212"/>
      <c r="C188" s="213"/>
      <c r="D188" s="214"/>
      <c r="E188" s="516"/>
      <c r="F188" s="518"/>
      <c r="G188" s="1295"/>
      <c r="H188" s="1296"/>
      <c r="I188" s="1297"/>
      <c r="J188" s="244"/>
      <c r="K188" s="245"/>
      <c r="L188" s="245"/>
      <c r="M188" s="245"/>
      <c r="N188" s="245"/>
      <c r="O188" s="245"/>
      <c r="P188" s="245"/>
      <c r="Q188" s="245"/>
      <c r="R188" s="245"/>
      <c r="S188" s="245"/>
      <c r="T188" s="245"/>
      <c r="U188" s="245"/>
      <c r="V188" s="245"/>
      <c r="W188" s="245"/>
      <c r="X188" s="245"/>
      <c r="Y188" s="245"/>
      <c r="Z188" s="245"/>
      <c r="AA188" s="246"/>
      <c r="AB188" s="564"/>
      <c r="AC188" s="565"/>
      <c r="AD188" s="566"/>
      <c r="AE188" s="573"/>
      <c r="AF188" s="574"/>
      <c r="AG188" s="574"/>
      <c r="AH188" s="574"/>
      <c r="AI188" s="575"/>
      <c r="AJ188" s="1410"/>
      <c r="AK188" s="1411"/>
      <c r="AL188" s="1411"/>
      <c r="AM188" s="1412"/>
      <c r="AN188" s="438"/>
      <c r="AO188" s="439"/>
      <c r="AP188" s="439"/>
      <c r="AQ188" s="440"/>
      <c r="AR188" s="446"/>
      <c r="AS188" s="447"/>
      <c r="AT188" s="438"/>
      <c r="AU188" s="439"/>
      <c r="AV188" s="439"/>
      <c r="AW188" s="439"/>
      <c r="AX188" s="580"/>
      <c r="BA188" s="308"/>
      <c r="BB188" s="309"/>
      <c r="BC188" s="310"/>
      <c r="BD188" s="1444"/>
      <c r="BE188" s="660"/>
      <c r="BF188" s="660"/>
      <c r="BG188" s="660"/>
      <c r="BH188" s="660"/>
      <c r="BI188" s="660"/>
      <c r="BJ188" s="660"/>
      <c r="BK188" s="660"/>
      <c r="BL188" s="660"/>
      <c r="BM188" s="660"/>
      <c r="BN188" s="660"/>
      <c r="BO188" s="660"/>
      <c r="BP188" s="661"/>
      <c r="BQ188" s="339"/>
      <c r="BR188" s="340"/>
      <c r="BS188" s="341"/>
      <c r="BT188" s="347"/>
      <c r="BU188" s="348"/>
      <c r="BV188" s="348"/>
      <c r="BW188" s="348"/>
      <c r="BX188" s="348"/>
      <c r="BY188" s="348"/>
      <c r="BZ188" s="348"/>
      <c r="CA188" s="348"/>
      <c r="CB188" s="348"/>
      <c r="CC188" s="348"/>
      <c r="CD188" s="348"/>
      <c r="CE188" s="348"/>
      <c r="CF188" s="348"/>
      <c r="CG188" s="334"/>
    </row>
    <row r="189" spans="1:85" ht="3" customHeight="1" x14ac:dyDescent="0.15">
      <c r="A189" s="2"/>
      <c r="B189" s="212"/>
      <c r="C189" s="213"/>
      <c r="D189" s="214"/>
      <c r="E189" s="516"/>
      <c r="F189" s="518"/>
      <c r="G189" s="523" t="s">
        <v>623</v>
      </c>
      <c r="H189" s="524"/>
      <c r="I189" s="525"/>
      <c r="J189" s="1364" t="str">
        <f>IF(データ!$B$137&lt;&gt;"",データ!$B$137,"")</f>
        <v/>
      </c>
      <c r="K189" s="1365"/>
      <c r="L189" s="1365"/>
      <c r="M189" s="1365"/>
      <c r="N189" s="1365"/>
      <c r="O189" s="1365"/>
      <c r="P189" s="1365"/>
      <c r="Q189" s="1365"/>
      <c r="R189" s="1365"/>
      <c r="S189" s="1365"/>
      <c r="T189" s="1365"/>
      <c r="U189" s="1365"/>
      <c r="V189" s="1365"/>
      <c r="W189" s="1365"/>
      <c r="X189" s="1365"/>
      <c r="Y189" s="1365"/>
      <c r="Z189" s="1365"/>
      <c r="AA189" s="1366"/>
      <c r="AB189" s="564"/>
      <c r="AC189" s="565"/>
      <c r="AD189" s="566"/>
      <c r="AE189" s="573"/>
      <c r="AF189" s="574"/>
      <c r="AG189" s="574"/>
      <c r="AH189" s="574"/>
      <c r="AI189" s="575"/>
      <c r="AJ189" s="1410"/>
      <c r="AK189" s="1411"/>
      <c r="AL189" s="1411"/>
      <c r="AM189" s="1412"/>
      <c r="AN189" s="438"/>
      <c r="AO189" s="439"/>
      <c r="AP189" s="439"/>
      <c r="AQ189" s="440"/>
      <c r="AR189" s="446"/>
      <c r="AS189" s="447"/>
      <c r="AT189" s="438"/>
      <c r="AU189" s="439"/>
      <c r="AV189" s="439"/>
      <c r="AW189" s="439"/>
      <c r="AX189" s="580"/>
      <c r="BA189" s="308"/>
      <c r="BB189" s="309"/>
      <c r="BC189" s="310"/>
      <c r="BD189" s="1444"/>
      <c r="BE189" s="660"/>
      <c r="BF189" s="660"/>
      <c r="BG189" s="660"/>
      <c r="BH189" s="660"/>
      <c r="BI189" s="660"/>
      <c r="BJ189" s="660"/>
      <c r="BK189" s="660"/>
      <c r="BL189" s="660"/>
      <c r="BM189" s="660"/>
      <c r="BN189" s="660"/>
      <c r="BO189" s="660"/>
      <c r="BP189" s="661"/>
      <c r="BQ189" s="339"/>
      <c r="BR189" s="340"/>
      <c r="BS189" s="341"/>
      <c r="BT189" s="347"/>
      <c r="BU189" s="348"/>
      <c r="BV189" s="348"/>
      <c r="BW189" s="348"/>
      <c r="BX189" s="348"/>
      <c r="BY189" s="348"/>
      <c r="BZ189" s="348"/>
      <c r="CA189" s="348"/>
      <c r="CB189" s="348"/>
      <c r="CC189" s="348"/>
      <c r="CD189" s="348"/>
      <c r="CE189" s="348"/>
      <c r="CF189" s="348"/>
      <c r="CG189" s="334"/>
    </row>
    <row r="190" spans="1:85" ht="3" customHeight="1" x14ac:dyDescent="0.15">
      <c r="A190" s="2"/>
      <c r="B190" s="212"/>
      <c r="C190" s="213"/>
      <c r="D190" s="214"/>
      <c r="E190" s="516"/>
      <c r="F190" s="518"/>
      <c r="G190" s="526"/>
      <c r="H190" s="527"/>
      <c r="I190" s="528"/>
      <c r="J190" s="1367"/>
      <c r="K190" s="1368"/>
      <c r="L190" s="1368"/>
      <c r="M190" s="1368"/>
      <c r="N190" s="1368"/>
      <c r="O190" s="1368"/>
      <c r="P190" s="1368"/>
      <c r="Q190" s="1368"/>
      <c r="R190" s="1368"/>
      <c r="S190" s="1368"/>
      <c r="T190" s="1368"/>
      <c r="U190" s="1368"/>
      <c r="V190" s="1368"/>
      <c r="W190" s="1368"/>
      <c r="X190" s="1368"/>
      <c r="Y190" s="1368"/>
      <c r="Z190" s="1368"/>
      <c r="AA190" s="1369"/>
      <c r="AB190" s="564"/>
      <c r="AC190" s="565"/>
      <c r="AD190" s="566"/>
      <c r="AE190" s="573"/>
      <c r="AF190" s="574"/>
      <c r="AG190" s="574"/>
      <c r="AH190" s="574"/>
      <c r="AI190" s="575"/>
      <c r="AJ190" s="1410"/>
      <c r="AK190" s="1411"/>
      <c r="AL190" s="1411"/>
      <c r="AM190" s="1412"/>
      <c r="AN190" s="438"/>
      <c r="AO190" s="439"/>
      <c r="AP190" s="439"/>
      <c r="AQ190" s="440"/>
      <c r="AR190" s="446"/>
      <c r="AS190" s="447"/>
      <c r="AT190" s="438"/>
      <c r="AU190" s="439"/>
      <c r="AV190" s="439"/>
      <c r="AW190" s="439"/>
      <c r="AX190" s="580"/>
      <c r="BA190" s="308"/>
      <c r="BB190" s="309"/>
      <c r="BC190" s="310"/>
      <c r="BD190" s="1444"/>
      <c r="BE190" s="660"/>
      <c r="BF190" s="660"/>
      <c r="BG190" s="660"/>
      <c r="BH190" s="660"/>
      <c r="BI190" s="660"/>
      <c r="BJ190" s="660"/>
      <c r="BK190" s="660"/>
      <c r="BL190" s="660"/>
      <c r="BM190" s="660"/>
      <c r="BN190" s="660"/>
      <c r="BO190" s="660"/>
      <c r="BP190" s="661"/>
      <c r="BQ190" s="339"/>
      <c r="BR190" s="340"/>
      <c r="BS190" s="341"/>
      <c r="BT190" s="347"/>
      <c r="BU190" s="348"/>
      <c r="BV190" s="348"/>
      <c r="BW190" s="348"/>
      <c r="BX190" s="348"/>
      <c r="BY190" s="348"/>
      <c r="BZ190" s="348"/>
      <c r="CA190" s="348"/>
      <c r="CB190" s="348"/>
      <c r="CC190" s="348"/>
      <c r="CD190" s="348"/>
      <c r="CE190" s="348"/>
      <c r="CF190" s="348"/>
      <c r="CG190" s="334"/>
    </row>
    <row r="191" spans="1:85" ht="3" customHeight="1" x14ac:dyDescent="0.15">
      <c r="A191" s="2"/>
      <c r="B191" s="212"/>
      <c r="C191" s="213"/>
      <c r="D191" s="214"/>
      <c r="E191" s="516"/>
      <c r="F191" s="518"/>
      <c r="G191" s="526"/>
      <c r="H191" s="527"/>
      <c r="I191" s="528"/>
      <c r="J191" s="1367"/>
      <c r="K191" s="1368"/>
      <c r="L191" s="1368"/>
      <c r="M191" s="1368"/>
      <c r="N191" s="1368"/>
      <c r="O191" s="1368"/>
      <c r="P191" s="1368"/>
      <c r="Q191" s="1368"/>
      <c r="R191" s="1368"/>
      <c r="S191" s="1368"/>
      <c r="T191" s="1368"/>
      <c r="U191" s="1368"/>
      <c r="V191" s="1368"/>
      <c r="W191" s="1368"/>
      <c r="X191" s="1368"/>
      <c r="Y191" s="1368"/>
      <c r="Z191" s="1368"/>
      <c r="AA191" s="1369"/>
      <c r="AB191" s="564"/>
      <c r="AC191" s="565"/>
      <c r="AD191" s="566"/>
      <c r="AE191" s="573"/>
      <c r="AF191" s="574"/>
      <c r="AG191" s="574"/>
      <c r="AH191" s="574"/>
      <c r="AI191" s="575"/>
      <c r="AJ191" s="1410"/>
      <c r="AK191" s="1411"/>
      <c r="AL191" s="1411"/>
      <c r="AM191" s="1412"/>
      <c r="AN191" s="438"/>
      <c r="AO191" s="439"/>
      <c r="AP191" s="439"/>
      <c r="AQ191" s="440"/>
      <c r="AR191" s="446"/>
      <c r="AS191" s="447"/>
      <c r="AT191" s="438"/>
      <c r="AU191" s="439"/>
      <c r="AV191" s="439"/>
      <c r="AW191" s="439"/>
      <c r="AX191" s="580"/>
      <c r="BA191" s="308"/>
      <c r="BB191" s="309"/>
      <c r="BC191" s="310"/>
      <c r="BD191" s="1444"/>
      <c r="BE191" s="660"/>
      <c r="BF191" s="660"/>
      <c r="BG191" s="660"/>
      <c r="BH191" s="660"/>
      <c r="BI191" s="660"/>
      <c r="BJ191" s="660"/>
      <c r="BK191" s="660"/>
      <c r="BL191" s="660"/>
      <c r="BM191" s="660"/>
      <c r="BN191" s="660"/>
      <c r="BO191" s="660"/>
      <c r="BP191" s="661"/>
      <c r="BQ191" s="339"/>
      <c r="BR191" s="340"/>
      <c r="BS191" s="341"/>
      <c r="BT191" s="347"/>
      <c r="BU191" s="348"/>
      <c r="BV191" s="348"/>
      <c r="BW191" s="348"/>
      <c r="BX191" s="348"/>
      <c r="BY191" s="348"/>
      <c r="BZ191" s="348"/>
      <c r="CA191" s="348"/>
      <c r="CB191" s="348"/>
      <c r="CC191" s="348"/>
      <c r="CD191" s="348"/>
      <c r="CE191" s="348"/>
      <c r="CF191" s="348"/>
      <c r="CG191" s="334"/>
    </row>
    <row r="192" spans="1:85" ht="3" customHeight="1" x14ac:dyDescent="0.15">
      <c r="A192" s="2"/>
      <c r="B192" s="212"/>
      <c r="C192" s="213"/>
      <c r="D192" s="214"/>
      <c r="E192" s="516"/>
      <c r="F192" s="518"/>
      <c r="G192" s="526"/>
      <c r="H192" s="527"/>
      <c r="I192" s="528"/>
      <c r="J192" s="1367"/>
      <c r="K192" s="1368"/>
      <c r="L192" s="1368"/>
      <c r="M192" s="1368"/>
      <c r="N192" s="1368"/>
      <c r="O192" s="1368"/>
      <c r="P192" s="1368"/>
      <c r="Q192" s="1368"/>
      <c r="R192" s="1368"/>
      <c r="S192" s="1368"/>
      <c r="T192" s="1368"/>
      <c r="U192" s="1368"/>
      <c r="V192" s="1368"/>
      <c r="W192" s="1368"/>
      <c r="X192" s="1368"/>
      <c r="Y192" s="1368"/>
      <c r="Z192" s="1368"/>
      <c r="AA192" s="1369"/>
      <c r="AB192" s="564"/>
      <c r="AC192" s="565"/>
      <c r="AD192" s="566"/>
      <c r="AE192" s="573"/>
      <c r="AF192" s="574"/>
      <c r="AG192" s="574"/>
      <c r="AH192" s="574"/>
      <c r="AI192" s="575"/>
      <c r="AJ192" s="1410"/>
      <c r="AK192" s="1411"/>
      <c r="AL192" s="1411"/>
      <c r="AM192" s="1412"/>
      <c r="AN192" s="438"/>
      <c r="AO192" s="439"/>
      <c r="AP192" s="439"/>
      <c r="AQ192" s="440"/>
      <c r="AR192" s="446"/>
      <c r="AS192" s="447"/>
      <c r="AT192" s="438"/>
      <c r="AU192" s="439"/>
      <c r="AV192" s="439"/>
      <c r="AW192" s="439"/>
      <c r="AX192" s="580"/>
      <c r="BA192" s="308"/>
      <c r="BB192" s="309"/>
      <c r="BC192" s="310"/>
      <c r="BD192" s="1445"/>
      <c r="BE192" s="663"/>
      <c r="BF192" s="663"/>
      <c r="BG192" s="663"/>
      <c r="BH192" s="663"/>
      <c r="BI192" s="663"/>
      <c r="BJ192" s="663"/>
      <c r="BK192" s="663"/>
      <c r="BL192" s="663"/>
      <c r="BM192" s="663"/>
      <c r="BN192" s="663"/>
      <c r="BO192" s="663"/>
      <c r="BP192" s="664"/>
      <c r="BQ192" s="342"/>
      <c r="BR192" s="343"/>
      <c r="BS192" s="344"/>
      <c r="BT192" s="349"/>
      <c r="BU192" s="350"/>
      <c r="BV192" s="350"/>
      <c r="BW192" s="350"/>
      <c r="BX192" s="350"/>
      <c r="BY192" s="350"/>
      <c r="BZ192" s="350"/>
      <c r="CA192" s="350"/>
      <c r="CB192" s="350"/>
      <c r="CC192" s="350"/>
      <c r="CD192" s="350"/>
      <c r="CE192" s="350"/>
      <c r="CF192" s="350"/>
      <c r="CG192" s="335"/>
    </row>
    <row r="193" spans="1:85" ht="3" customHeight="1" x14ac:dyDescent="0.15">
      <c r="A193" s="2"/>
      <c r="B193" s="212"/>
      <c r="C193" s="213"/>
      <c r="D193" s="214"/>
      <c r="E193" s="516"/>
      <c r="F193" s="518"/>
      <c r="G193" s="526"/>
      <c r="H193" s="527"/>
      <c r="I193" s="528"/>
      <c r="J193" s="1367"/>
      <c r="K193" s="1368"/>
      <c r="L193" s="1368"/>
      <c r="M193" s="1368"/>
      <c r="N193" s="1368"/>
      <c r="O193" s="1368"/>
      <c r="P193" s="1368"/>
      <c r="Q193" s="1368"/>
      <c r="R193" s="1368"/>
      <c r="S193" s="1368"/>
      <c r="T193" s="1368"/>
      <c r="U193" s="1368"/>
      <c r="V193" s="1368"/>
      <c r="W193" s="1368"/>
      <c r="X193" s="1368"/>
      <c r="Y193" s="1368"/>
      <c r="Z193" s="1368"/>
      <c r="AA193" s="1369"/>
      <c r="AB193" s="564"/>
      <c r="AC193" s="565"/>
      <c r="AD193" s="566"/>
      <c r="AE193" s="573"/>
      <c r="AF193" s="574"/>
      <c r="AG193" s="574"/>
      <c r="AH193" s="574"/>
      <c r="AI193" s="575"/>
      <c r="AJ193" s="1410"/>
      <c r="AK193" s="1411"/>
      <c r="AL193" s="1411"/>
      <c r="AM193" s="1412"/>
      <c r="AN193" s="438"/>
      <c r="AO193" s="439"/>
      <c r="AP193" s="439"/>
      <c r="AQ193" s="440"/>
      <c r="AR193" s="446"/>
      <c r="AS193" s="447"/>
      <c r="AT193" s="438"/>
      <c r="AU193" s="439"/>
      <c r="AV193" s="439"/>
      <c r="AW193" s="439"/>
      <c r="AX193" s="580"/>
      <c r="BA193" s="308"/>
      <c r="BB193" s="309"/>
      <c r="BC193" s="310"/>
      <c r="BD193" s="417" t="s">
        <v>619</v>
      </c>
      <c r="BE193" s="418"/>
      <c r="BF193" s="418"/>
      <c r="BG193" s="418"/>
      <c r="BH193" s="418"/>
      <c r="BI193" s="418"/>
      <c r="BJ193" s="418"/>
      <c r="BK193" s="418"/>
      <c r="BL193" s="418"/>
      <c r="BM193" s="418"/>
      <c r="BN193" s="418"/>
      <c r="BO193" s="418"/>
      <c r="BP193" s="419"/>
      <c r="BQ193" s="336" t="s">
        <v>805</v>
      </c>
      <c r="BR193" s="337"/>
      <c r="BS193" s="338"/>
      <c r="BT193" s="345" t="str">
        <f>IF(データ!$C$70&lt;&gt;"",IF(データ!$C$70&lt;&gt;"0",データ!$C$70,""),"")</f>
        <v/>
      </c>
      <c r="BU193" s="346"/>
      <c r="BV193" s="346"/>
      <c r="BW193" s="346"/>
      <c r="BX193" s="346"/>
      <c r="BY193" s="346"/>
      <c r="BZ193" s="346"/>
      <c r="CA193" s="346"/>
      <c r="CB193" s="346"/>
      <c r="CC193" s="346"/>
      <c r="CD193" s="346"/>
      <c r="CE193" s="346"/>
      <c r="CF193" s="346"/>
      <c r="CG193" s="333"/>
    </row>
    <row r="194" spans="1:85" ht="3" customHeight="1" x14ac:dyDescent="0.15">
      <c r="A194" s="2"/>
      <c r="B194" s="212"/>
      <c r="C194" s="213"/>
      <c r="D194" s="214"/>
      <c r="E194" s="516"/>
      <c r="F194" s="518"/>
      <c r="G194" s="529"/>
      <c r="H194" s="530"/>
      <c r="I194" s="531"/>
      <c r="J194" s="1370"/>
      <c r="K194" s="1371"/>
      <c r="L194" s="1371"/>
      <c r="M194" s="1371"/>
      <c r="N194" s="1371"/>
      <c r="O194" s="1371"/>
      <c r="P194" s="1371"/>
      <c r="Q194" s="1371"/>
      <c r="R194" s="1371"/>
      <c r="S194" s="1371"/>
      <c r="T194" s="1371"/>
      <c r="U194" s="1371"/>
      <c r="V194" s="1371"/>
      <c r="W194" s="1371"/>
      <c r="X194" s="1371"/>
      <c r="Y194" s="1371"/>
      <c r="Z194" s="1371"/>
      <c r="AA194" s="1372"/>
      <c r="AB194" s="567"/>
      <c r="AC194" s="568"/>
      <c r="AD194" s="569"/>
      <c r="AE194" s="576"/>
      <c r="AF194" s="577"/>
      <c r="AG194" s="577"/>
      <c r="AH194" s="577"/>
      <c r="AI194" s="578"/>
      <c r="AJ194" s="1413"/>
      <c r="AK194" s="1414"/>
      <c r="AL194" s="1414"/>
      <c r="AM194" s="1415"/>
      <c r="AN194" s="441"/>
      <c r="AO194" s="442"/>
      <c r="AP194" s="442"/>
      <c r="AQ194" s="443"/>
      <c r="AR194" s="448"/>
      <c r="AS194" s="449"/>
      <c r="AT194" s="441"/>
      <c r="AU194" s="442"/>
      <c r="AV194" s="442"/>
      <c r="AW194" s="442"/>
      <c r="AX194" s="581"/>
      <c r="BA194" s="308"/>
      <c r="BB194" s="309"/>
      <c r="BC194" s="310"/>
      <c r="BD194" s="420"/>
      <c r="BE194" s="421"/>
      <c r="BF194" s="421"/>
      <c r="BG194" s="421"/>
      <c r="BH194" s="421"/>
      <c r="BI194" s="421"/>
      <c r="BJ194" s="421"/>
      <c r="BK194" s="421"/>
      <c r="BL194" s="421"/>
      <c r="BM194" s="421"/>
      <c r="BN194" s="421"/>
      <c r="BO194" s="421"/>
      <c r="BP194" s="422"/>
      <c r="BQ194" s="339"/>
      <c r="BR194" s="340"/>
      <c r="BS194" s="341"/>
      <c r="BT194" s="347"/>
      <c r="BU194" s="348"/>
      <c r="BV194" s="348"/>
      <c r="BW194" s="348"/>
      <c r="BX194" s="348"/>
      <c r="BY194" s="348"/>
      <c r="BZ194" s="348"/>
      <c r="CA194" s="348"/>
      <c r="CB194" s="348"/>
      <c r="CC194" s="348"/>
      <c r="CD194" s="348"/>
      <c r="CE194" s="348"/>
      <c r="CF194" s="348"/>
      <c r="CG194" s="334"/>
    </row>
    <row r="195" spans="1:85" ht="3" customHeight="1" x14ac:dyDescent="0.15">
      <c r="A195" s="2"/>
      <c r="B195" s="212"/>
      <c r="C195" s="213"/>
      <c r="D195" s="214"/>
      <c r="E195" s="516"/>
      <c r="F195" s="518"/>
      <c r="G195" s="488" t="s">
        <v>138</v>
      </c>
      <c r="H195" s="489"/>
      <c r="I195" s="489"/>
      <c r="J195" s="489"/>
      <c r="K195" s="489"/>
      <c r="L195" s="490"/>
      <c r="M195" s="412"/>
      <c r="N195" s="413"/>
      <c r="O195" s="413"/>
      <c r="P195" s="413"/>
      <c r="Q195" s="413"/>
      <c r="R195" s="413"/>
      <c r="S195" s="413"/>
      <c r="T195" s="413"/>
      <c r="U195" s="413"/>
      <c r="V195" s="413"/>
      <c r="W195" s="413"/>
      <c r="X195" s="413"/>
      <c r="Y195" s="413"/>
      <c r="Z195" s="413"/>
      <c r="AA195" s="413"/>
      <c r="AB195" s="413"/>
      <c r="AC195" s="413"/>
      <c r="AD195" s="413"/>
      <c r="AE195" s="413"/>
      <c r="AF195" s="413"/>
      <c r="AG195" s="413"/>
      <c r="AH195" s="413"/>
      <c r="AI195" s="413"/>
      <c r="AJ195" s="413"/>
      <c r="AK195" s="413"/>
      <c r="AL195" s="413"/>
      <c r="AM195" s="414"/>
      <c r="AN195" s="497" t="s">
        <v>630</v>
      </c>
      <c r="AO195" s="230"/>
      <c r="AP195" s="230"/>
      <c r="AQ195" s="231"/>
      <c r="AR195" s="412" t="str">
        <f>IF(データ!$L$137&lt;&gt;"",TEXT(データ!$L$137/10000,"#,##0"),"")</f>
        <v/>
      </c>
      <c r="AS195" s="413"/>
      <c r="AT195" s="413"/>
      <c r="AU195" s="413"/>
      <c r="AV195" s="413"/>
      <c r="AW195" s="476" t="s">
        <v>85</v>
      </c>
      <c r="AX195" s="477"/>
      <c r="BA195" s="308"/>
      <c r="BB195" s="309"/>
      <c r="BC195" s="310"/>
      <c r="BD195" s="420"/>
      <c r="BE195" s="421"/>
      <c r="BF195" s="421"/>
      <c r="BG195" s="421"/>
      <c r="BH195" s="421"/>
      <c r="BI195" s="421"/>
      <c r="BJ195" s="421"/>
      <c r="BK195" s="421"/>
      <c r="BL195" s="421"/>
      <c r="BM195" s="421"/>
      <c r="BN195" s="421"/>
      <c r="BO195" s="421"/>
      <c r="BP195" s="422"/>
      <c r="BQ195" s="339"/>
      <c r="BR195" s="340"/>
      <c r="BS195" s="341"/>
      <c r="BT195" s="347"/>
      <c r="BU195" s="348"/>
      <c r="BV195" s="348"/>
      <c r="BW195" s="348"/>
      <c r="BX195" s="348"/>
      <c r="BY195" s="348"/>
      <c r="BZ195" s="348"/>
      <c r="CA195" s="348"/>
      <c r="CB195" s="348"/>
      <c r="CC195" s="348"/>
      <c r="CD195" s="348"/>
      <c r="CE195" s="348"/>
      <c r="CF195" s="348"/>
      <c r="CG195" s="334"/>
    </row>
    <row r="196" spans="1:85" ht="3" customHeight="1" x14ac:dyDescent="0.15">
      <c r="A196" s="2"/>
      <c r="B196" s="212"/>
      <c r="C196" s="213"/>
      <c r="D196" s="214"/>
      <c r="E196" s="516"/>
      <c r="F196" s="518"/>
      <c r="G196" s="491"/>
      <c r="H196" s="492"/>
      <c r="I196" s="492"/>
      <c r="J196" s="492"/>
      <c r="K196" s="492"/>
      <c r="L196" s="493"/>
      <c r="M196" s="375"/>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415"/>
      <c r="AN196" s="250"/>
      <c r="AO196" s="233"/>
      <c r="AP196" s="233"/>
      <c r="AQ196" s="234"/>
      <c r="AR196" s="375"/>
      <c r="AS196" s="376"/>
      <c r="AT196" s="376"/>
      <c r="AU196" s="376"/>
      <c r="AV196" s="376"/>
      <c r="AW196" s="478"/>
      <c r="AX196" s="479"/>
      <c r="BA196" s="308"/>
      <c r="BB196" s="309"/>
      <c r="BC196" s="310"/>
      <c r="BD196" s="420"/>
      <c r="BE196" s="421"/>
      <c r="BF196" s="421"/>
      <c r="BG196" s="421"/>
      <c r="BH196" s="421"/>
      <c r="BI196" s="421"/>
      <c r="BJ196" s="421"/>
      <c r="BK196" s="421"/>
      <c r="BL196" s="421"/>
      <c r="BM196" s="421"/>
      <c r="BN196" s="421"/>
      <c r="BO196" s="421"/>
      <c r="BP196" s="422"/>
      <c r="BQ196" s="339"/>
      <c r="BR196" s="340"/>
      <c r="BS196" s="341"/>
      <c r="BT196" s="347"/>
      <c r="BU196" s="348"/>
      <c r="BV196" s="348"/>
      <c r="BW196" s="348"/>
      <c r="BX196" s="348"/>
      <c r="BY196" s="348"/>
      <c r="BZ196" s="348"/>
      <c r="CA196" s="348"/>
      <c r="CB196" s="348"/>
      <c r="CC196" s="348"/>
      <c r="CD196" s="348"/>
      <c r="CE196" s="348"/>
      <c r="CF196" s="348"/>
      <c r="CG196" s="334"/>
    </row>
    <row r="197" spans="1:85" ht="3" customHeight="1" x14ac:dyDescent="0.15">
      <c r="A197" s="2"/>
      <c r="B197" s="212"/>
      <c r="C197" s="213"/>
      <c r="D197" s="214"/>
      <c r="E197" s="516"/>
      <c r="F197" s="518"/>
      <c r="G197" s="491"/>
      <c r="H197" s="492"/>
      <c r="I197" s="492"/>
      <c r="J197" s="492"/>
      <c r="K197" s="492"/>
      <c r="L197" s="493"/>
      <c r="M197" s="375"/>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415"/>
      <c r="AN197" s="250"/>
      <c r="AO197" s="233"/>
      <c r="AP197" s="233"/>
      <c r="AQ197" s="234"/>
      <c r="AR197" s="375"/>
      <c r="AS197" s="376"/>
      <c r="AT197" s="376"/>
      <c r="AU197" s="376"/>
      <c r="AV197" s="376"/>
      <c r="AW197" s="478"/>
      <c r="AX197" s="479"/>
      <c r="BA197" s="308"/>
      <c r="BB197" s="309"/>
      <c r="BC197" s="310"/>
      <c r="BD197" s="420"/>
      <c r="BE197" s="421"/>
      <c r="BF197" s="421"/>
      <c r="BG197" s="421"/>
      <c r="BH197" s="421"/>
      <c r="BI197" s="421"/>
      <c r="BJ197" s="421"/>
      <c r="BK197" s="421"/>
      <c r="BL197" s="421"/>
      <c r="BM197" s="421"/>
      <c r="BN197" s="421"/>
      <c r="BO197" s="421"/>
      <c r="BP197" s="422"/>
      <c r="BQ197" s="339"/>
      <c r="BR197" s="340"/>
      <c r="BS197" s="341"/>
      <c r="BT197" s="347"/>
      <c r="BU197" s="348"/>
      <c r="BV197" s="348"/>
      <c r="BW197" s="348"/>
      <c r="BX197" s="348"/>
      <c r="BY197" s="348"/>
      <c r="BZ197" s="348"/>
      <c r="CA197" s="348"/>
      <c r="CB197" s="348"/>
      <c r="CC197" s="348"/>
      <c r="CD197" s="348"/>
      <c r="CE197" s="348"/>
      <c r="CF197" s="348"/>
      <c r="CG197" s="334"/>
    </row>
    <row r="198" spans="1:85" ht="3" customHeight="1" x14ac:dyDescent="0.15">
      <c r="A198" s="2"/>
      <c r="B198" s="212"/>
      <c r="C198" s="213"/>
      <c r="D198" s="214"/>
      <c r="E198" s="586"/>
      <c r="F198" s="587"/>
      <c r="G198" s="494"/>
      <c r="H198" s="495"/>
      <c r="I198" s="495"/>
      <c r="J198" s="495"/>
      <c r="K198" s="495"/>
      <c r="L198" s="496"/>
      <c r="M198" s="378"/>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416"/>
      <c r="AN198" s="251"/>
      <c r="AO198" s="252"/>
      <c r="AP198" s="252"/>
      <c r="AQ198" s="253"/>
      <c r="AR198" s="378"/>
      <c r="AS198" s="379"/>
      <c r="AT198" s="379"/>
      <c r="AU198" s="379"/>
      <c r="AV198" s="379"/>
      <c r="AW198" s="1434"/>
      <c r="AX198" s="631"/>
      <c r="BA198" s="308"/>
      <c r="BB198" s="309"/>
      <c r="BC198" s="310"/>
      <c r="BD198" s="423"/>
      <c r="BE198" s="424"/>
      <c r="BF198" s="424"/>
      <c r="BG198" s="424"/>
      <c r="BH198" s="424"/>
      <c r="BI198" s="424"/>
      <c r="BJ198" s="424"/>
      <c r="BK198" s="424"/>
      <c r="BL198" s="424"/>
      <c r="BM198" s="424"/>
      <c r="BN198" s="424"/>
      <c r="BO198" s="424"/>
      <c r="BP198" s="425"/>
      <c r="BQ198" s="342"/>
      <c r="BR198" s="343"/>
      <c r="BS198" s="344"/>
      <c r="BT198" s="349"/>
      <c r="BU198" s="350"/>
      <c r="BV198" s="350"/>
      <c r="BW198" s="350"/>
      <c r="BX198" s="350"/>
      <c r="BY198" s="350"/>
      <c r="BZ198" s="350"/>
      <c r="CA198" s="350"/>
      <c r="CB198" s="350"/>
      <c r="CC198" s="350"/>
      <c r="CD198" s="350"/>
      <c r="CE198" s="350"/>
      <c r="CF198" s="350"/>
      <c r="CG198" s="335"/>
    </row>
    <row r="199" spans="1:85" ht="3" customHeight="1" x14ac:dyDescent="0.15">
      <c r="A199" s="2"/>
      <c r="B199" s="212"/>
      <c r="C199" s="213"/>
      <c r="D199" s="214"/>
      <c r="E199" s="513">
        <v>4</v>
      </c>
      <c r="F199" s="515"/>
      <c r="G199" s="1289" t="s">
        <v>653</v>
      </c>
      <c r="H199" s="1290"/>
      <c r="I199" s="1291"/>
      <c r="J199" s="635" t="str">
        <f>IF(データ!$N$138&lt;&gt;"",データ!$N$138,"")</f>
        <v/>
      </c>
      <c r="K199" s="636"/>
      <c r="L199" s="636"/>
      <c r="M199" s="636"/>
      <c r="N199" s="636"/>
      <c r="O199" s="636"/>
      <c r="P199" s="636"/>
      <c r="Q199" s="636"/>
      <c r="R199" s="636"/>
      <c r="S199" s="636"/>
      <c r="T199" s="636"/>
      <c r="U199" s="636"/>
      <c r="V199" s="636"/>
      <c r="W199" s="636"/>
      <c r="X199" s="636"/>
      <c r="Y199" s="636"/>
      <c r="Z199" s="636"/>
      <c r="AA199" s="637"/>
      <c r="AB199" s="561" t="s">
        <v>590</v>
      </c>
      <c r="AC199" s="562"/>
      <c r="AD199" s="563"/>
      <c r="AE199" s="570" t="str">
        <f>IF(データ!$C$138&lt;&gt;"",データ!$C$138,"")</f>
        <v/>
      </c>
      <c r="AF199" s="571"/>
      <c r="AG199" s="571"/>
      <c r="AH199" s="571"/>
      <c r="AI199" s="572"/>
      <c r="AJ199" s="1407" t="s">
        <v>647</v>
      </c>
      <c r="AK199" s="1408"/>
      <c r="AL199" s="1408"/>
      <c r="AM199" s="1409"/>
      <c r="AN199" s="435" t="str">
        <f>IF(データ!$H$138&lt;&gt;"","同居",IF(データ!$I$138&lt;&gt;"","別居",""))</f>
        <v/>
      </c>
      <c r="AO199" s="436"/>
      <c r="AP199" s="436"/>
      <c r="AQ199" s="437"/>
      <c r="AR199" s="444" t="s">
        <v>629</v>
      </c>
      <c r="AS199" s="445"/>
      <c r="AT199" s="435" t="str">
        <f>IF(データ!$J$138&lt;&gt;"",データ!$J$138,"")</f>
        <v/>
      </c>
      <c r="AU199" s="436"/>
      <c r="AV199" s="436"/>
      <c r="AW199" s="436"/>
      <c r="AX199" s="579"/>
      <c r="BA199" s="308"/>
      <c r="BB199" s="309"/>
      <c r="BC199" s="310"/>
      <c r="BD199" s="417" t="s">
        <v>33</v>
      </c>
      <c r="BE199" s="418"/>
      <c r="BF199" s="418"/>
      <c r="BG199" s="418"/>
      <c r="BH199" s="418"/>
      <c r="BI199" s="418"/>
      <c r="BJ199" s="418"/>
      <c r="BK199" s="418"/>
      <c r="BL199" s="418"/>
      <c r="BM199" s="418"/>
      <c r="BN199" s="418"/>
      <c r="BO199" s="418"/>
      <c r="BP199" s="419"/>
      <c r="BQ199" s="336" t="s">
        <v>34</v>
      </c>
      <c r="BR199" s="337"/>
      <c r="BS199" s="338"/>
      <c r="BT199" s="345" t="str">
        <f>IF(データ!$C$98&lt;&gt;"",IF(データ!$C$98&lt;&gt;"0",データ!$C$98,""),"")</f>
        <v/>
      </c>
      <c r="BU199" s="346"/>
      <c r="BV199" s="346"/>
      <c r="BW199" s="346"/>
      <c r="BX199" s="346"/>
      <c r="BY199" s="346"/>
      <c r="BZ199" s="346"/>
      <c r="CA199" s="346"/>
      <c r="CB199" s="346"/>
      <c r="CC199" s="346"/>
      <c r="CD199" s="346"/>
      <c r="CE199" s="346"/>
      <c r="CF199" s="346"/>
      <c r="CG199" s="333"/>
    </row>
    <row r="200" spans="1:85" ht="3" customHeight="1" x14ac:dyDescent="0.15">
      <c r="A200" s="2"/>
      <c r="B200" s="212"/>
      <c r="C200" s="213"/>
      <c r="D200" s="214"/>
      <c r="E200" s="516"/>
      <c r="F200" s="518"/>
      <c r="G200" s="1292"/>
      <c r="H200" s="1293"/>
      <c r="I200" s="1294"/>
      <c r="J200" s="241"/>
      <c r="K200" s="242"/>
      <c r="L200" s="242"/>
      <c r="M200" s="242"/>
      <c r="N200" s="242"/>
      <c r="O200" s="242"/>
      <c r="P200" s="242"/>
      <c r="Q200" s="242"/>
      <c r="R200" s="242"/>
      <c r="S200" s="242"/>
      <c r="T200" s="242"/>
      <c r="U200" s="242"/>
      <c r="V200" s="242"/>
      <c r="W200" s="242"/>
      <c r="X200" s="242"/>
      <c r="Y200" s="242"/>
      <c r="Z200" s="242"/>
      <c r="AA200" s="243"/>
      <c r="AB200" s="564"/>
      <c r="AC200" s="565"/>
      <c r="AD200" s="566"/>
      <c r="AE200" s="573"/>
      <c r="AF200" s="574"/>
      <c r="AG200" s="574"/>
      <c r="AH200" s="574"/>
      <c r="AI200" s="575"/>
      <c r="AJ200" s="1410"/>
      <c r="AK200" s="1411"/>
      <c r="AL200" s="1411"/>
      <c r="AM200" s="1412"/>
      <c r="AN200" s="438"/>
      <c r="AO200" s="439"/>
      <c r="AP200" s="439"/>
      <c r="AQ200" s="440"/>
      <c r="AR200" s="446"/>
      <c r="AS200" s="447"/>
      <c r="AT200" s="438"/>
      <c r="AU200" s="439"/>
      <c r="AV200" s="439"/>
      <c r="AW200" s="439"/>
      <c r="AX200" s="580"/>
      <c r="BA200" s="308"/>
      <c r="BB200" s="309"/>
      <c r="BC200" s="310"/>
      <c r="BD200" s="420"/>
      <c r="BE200" s="421"/>
      <c r="BF200" s="421"/>
      <c r="BG200" s="421"/>
      <c r="BH200" s="421"/>
      <c r="BI200" s="421"/>
      <c r="BJ200" s="421"/>
      <c r="BK200" s="421"/>
      <c r="BL200" s="421"/>
      <c r="BM200" s="421"/>
      <c r="BN200" s="421"/>
      <c r="BO200" s="421"/>
      <c r="BP200" s="422"/>
      <c r="BQ200" s="339"/>
      <c r="BR200" s="340"/>
      <c r="BS200" s="341"/>
      <c r="BT200" s="347"/>
      <c r="BU200" s="348"/>
      <c r="BV200" s="348"/>
      <c r="BW200" s="348"/>
      <c r="BX200" s="348"/>
      <c r="BY200" s="348"/>
      <c r="BZ200" s="348"/>
      <c r="CA200" s="348"/>
      <c r="CB200" s="348"/>
      <c r="CC200" s="348"/>
      <c r="CD200" s="348"/>
      <c r="CE200" s="348"/>
      <c r="CF200" s="348"/>
      <c r="CG200" s="334"/>
    </row>
    <row r="201" spans="1:85" ht="3" customHeight="1" x14ac:dyDescent="0.15">
      <c r="A201" s="2"/>
      <c r="B201" s="212"/>
      <c r="C201" s="213"/>
      <c r="D201" s="214"/>
      <c r="E201" s="516"/>
      <c r="F201" s="518"/>
      <c r="G201" s="1292"/>
      <c r="H201" s="1293"/>
      <c r="I201" s="1294"/>
      <c r="J201" s="241"/>
      <c r="K201" s="242"/>
      <c r="L201" s="242"/>
      <c r="M201" s="242"/>
      <c r="N201" s="242"/>
      <c r="O201" s="242"/>
      <c r="P201" s="242"/>
      <c r="Q201" s="242"/>
      <c r="R201" s="242"/>
      <c r="S201" s="242"/>
      <c r="T201" s="242"/>
      <c r="U201" s="242"/>
      <c r="V201" s="242"/>
      <c r="W201" s="242"/>
      <c r="X201" s="242"/>
      <c r="Y201" s="242"/>
      <c r="Z201" s="242"/>
      <c r="AA201" s="243"/>
      <c r="AB201" s="564"/>
      <c r="AC201" s="565"/>
      <c r="AD201" s="566"/>
      <c r="AE201" s="573"/>
      <c r="AF201" s="574"/>
      <c r="AG201" s="574"/>
      <c r="AH201" s="574"/>
      <c r="AI201" s="575"/>
      <c r="AJ201" s="1410"/>
      <c r="AK201" s="1411"/>
      <c r="AL201" s="1411"/>
      <c r="AM201" s="1412"/>
      <c r="AN201" s="438"/>
      <c r="AO201" s="439"/>
      <c r="AP201" s="439"/>
      <c r="AQ201" s="440"/>
      <c r="AR201" s="446"/>
      <c r="AS201" s="447"/>
      <c r="AT201" s="438"/>
      <c r="AU201" s="439"/>
      <c r="AV201" s="439"/>
      <c r="AW201" s="439"/>
      <c r="AX201" s="580"/>
      <c r="BA201" s="308"/>
      <c r="BB201" s="309"/>
      <c r="BC201" s="310"/>
      <c r="BD201" s="420"/>
      <c r="BE201" s="421"/>
      <c r="BF201" s="421"/>
      <c r="BG201" s="421"/>
      <c r="BH201" s="421"/>
      <c r="BI201" s="421"/>
      <c r="BJ201" s="421"/>
      <c r="BK201" s="421"/>
      <c r="BL201" s="421"/>
      <c r="BM201" s="421"/>
      <c r="BN201" s="421"/>
      <c r="BO201" s="421"/>
      <c r="BP201" s="422"/>
      <c r="BQ201" s="339"/>
      <c r="BR201" s="340"/>
      <c r="BS201" s="341"/>
      <c r="BT201" s="347"/>
      <c r="BU201" s="348"/>
      <c r="BV201" s="348"/>
      <c r="BW201" s="348"/>
      <c r="BX201" s="348"/>
      <c r="BY201" s="348"/>
      <c r="BZ201" s="348"/>
      <c r="CA201" s="348"/>
      <c r="CB201" s="348"/>
      <c r="CC201" s="348"/>
      <c r="CD201" s="348"/>
      <c r="CE201" s="348"/>
      <c r="CF201" s="348"/>
      <c r="CG201" s="334"/>
    </row>
    <row r="202" spans="1:85" ht="3" customHeight="1" x14ac:dyDescent="0.15">
      <c r="A202" s="2"/>
      <c r="B202" s="212"/>
      <c r="C202" s="213"/>
      <c r="D202" s="214"/>
      <c r="E202" s="516"/>
      <c r="F202" s="518"/>
      <c r="G202" s="1292"/>
      <c r="H202" s="1293"/>
      <c r="I202" s="1294"/>
      <c r="J202" s="241"/>
      <c r="K202" s="242"/>
      <c r="L202" s="242"/>
      <c r="M202" s="242"/>
      <c r="N202" s="242"/>
      <c r="O202" s="242"/>
      <c r="P202" s="242"/>
      <c r="Q202" s="242"/>
      <c r="R202" s="242"/>
      <c r="S202" s="242"/>
      <c r="T202" s="242"/>
      <c r="U202" s="242"/>
      <c r="V202" s="242"/>
      <c r="W202" s="242"/>
      <c r="X202" s="242"/>
      <c r="Y202" s="242"/>
      <c r="Z202" s="242"/>
      <c r="AA202" s="243"/>
      <c r="AB202" s="564"/>
      <c r="AC202" s="565"/>
      <c r="AD202" s="566"/>
      <c r="AE202" s="573"/>
      <c r="AF202" s="574"/>
      <c r="AG202" s="574"/>
      <c r="AH202" s="574"/>
      <c r="AI202" s="575"/>
      <c r="AJ202" s="1410"/>
      <c r="AK202" s="1411"/>
      <c r="AL202" s="1411"/>
      <c r="AM202" s="1412"/>
      <c r="AN202" s="438"/>
      <c r="AO202" s="439"/>
      <c r="AP202" s="439"/>
      <c r="AQ202" s="440"/>
      <c r="AR202" s="446"/>
      <c r="AS202" s="447"/>
      <c r="AT202" s="438"/>
      <c r="AU202" s="439"/>
      <c r="AV202" s="439"/>
      <c r="AW202" s="439"/>
      <c r="AX202" s="580"/>
      <c r="BA202" s="308"/>
      <c r="BB202" s="309"/>
      <c r="BC202" s="310"/>
      <c r="BD202" s="420"/>
      <c r="BE202" s="421"/>
      <c r="BF202" s="421"/>
      <c r="BG202" s="421"/>
      <c r="BH202" s="421"/>
      <c r="BI202" s="421"/>
      <c r="BJ202" s="421"/>
      <c r="BK202" s="421"/>
      <c r="BL202" s="421"/>
      <c r="BM202" s="421"/>
      <c r="BN202" s="421"/>
      <c r="BO202" s="421"/>
      <c r="BP202" s="422"/>
      <c r="BQ202" s="339"/>
      <c r="BR202" s="340"/>
      <c r="BS202" s="341"/>
      <c r="BT202" s="347"/>
      <c r="BU202" s="348"/>
      <c r="BV202" s="348"/>
      <c r="BW202" s="348"/>
      <c r="BX202" s="348"/>
      <c r="BY202" s="348"/>
      <c r="BZ202" s="348"/>
      <c r="CA202" s="348"/>
      <c r="CB202" s="348"/>
      <c r="CC202" s="348"/>
      <c r="CD202" s="348"/>
      <c r="CE202" s="348"/>
      <c r="CF202" s="348"/>
      <c r="CG202" s="334"/>
    </row>
    <row r="203" spans="1:85" ht="3" customHeight="1" x14ac:dyDescent="0.15">
      <c r="A203" s="2"/>
      <c r="B203" s="212"/>
      <c r="C203" s="213"/>
      <c r="D203" s="214"/>
      <c r="E203" s="516"/>
      <c r="F203" s="518"/>
      <c r="G203" s="1295"/>
      <c r="H203" s="1296"/>
      <c r="I203" s="1297"/>
      <c r="J203" s="244"/>
      <c r="K203" s="245"/>
      <c r="L203" s="245"/>
      <c r="M203" s="245"/>
      <c r="N203" s="245"/>
      <c r="O203" s="245"/>
      <c r="P203" s="245"/>
      <c r="Q203" s="245"/>
      <c r="R203" s="245"/>
      <c r="S203" s="245"/>
      <c r="T203" s="245"/>
      <c r="U203" s="245"/>
      <c r="V203" s="245"/>
      <c r="W203" s="245"/>
      <c r="X203" s="245"/>
      <c r="Y203" s="245"/>
      <c r="Z203" s="245"/>
      <c r="AA203" s="246"/>
      <c r="AB203" s="564"/>
      <c r="AC203" s="565"/>
      <c r="AD203" s="566"/>
      <c r="AE203" s="573"/>
      <c r="AF203" s="574"/>
      <c r="AG203" s="574"/>
      <c r="AH203" s="574"/>
      <c r="AI203" s="575"/>
      <c r="AJ203" s="1410"/>
      <c r="AK203" s="1411"/>
      <c r="AL203" s="1411"/>
      <c r="AM203" s="1412"/>
      <c r="AN203" s="438"/>
      <c r="AO203" s="439"/>
      <c r="AP203" s="439"/>
      <c r="AQ203" s="440"/>
      <c r="AR203" s="446"/>
      <c r="AS203" s="447"/>
      <c r="AT203" s="438"/>
      <c r="AU203" s="439"/>
      <c r="AV203" s="439"/>
      <c r="AW203" s="439"/>
      <c r="AX203" s="580"/>
      <c r="BA203" s="308"/>
      <c r="BB203" s="309"/>
      <c r="BC203" s="310"/>
      <c r="BD203" s="420"/>
      <c r="BE203" s="421"/>
      <c r="BF203" s="421"/>
      <c r="BG203" s="421"/>
      <c r="BH203" s="421"/>
      <c r="BI203" s="421"/>
      <c r="BJ203" s="421"/>
      <c r="BK203" s="421"/>
      <c r="BL203" s="421"/>
      <c r="BM203" s="421"/>
      <c r="BN203" s="421"/>
      <c r="BO203" s="421"/>
      <c r="BP203" s="422"/>
      <c r="BQ203" s="339"/>
      <c r="BR203" s="340"/>
      <c r="BS203" s="341"/>
      <c r="BT203" s="347"/>
      <c r="BU203" s="348"/>
      <c r="BV203" s="348"/>
      <c r="BW203" s="348"/>
      <c r="BX203" s="348"/>
      <c r="BY203" s="348"/>
      <c r="BZ203" s="348"/>
      <c r="CA203" s="348"/>
      <c r="CB203" s="348"/>
      <c r="CC203" s="348"/>
      <c r="CD203" s="348"/>
      <c r="CE203" s="348"/>
      <c r="CF203" s="348"/>
      <c r="CG203" s="334"/>
    </row>
    <row r="204" spans="1:85" ht="3" customHeight="1" x14ac:dyDescent="0.15">
      <c r="A204" s="2"/>
      <c r="B204" s="212"/>
      <c r="C204" s="213"/>
      <c r="D204" s="214"/>
      <c r="E204" s="516"/>
      <c r="F204" s="518"/>
      <c r="G204" s="523" t="s">
        <v>623</v>
      </c>
      <c r="H204" s="524"/>
      <c r="I204" s="525"/>
      <c r="J204" s="1364" t="str">
        <f>IF(データ!$B$138&lt;&gt;"",データ!$B$138,"")</f>
        <v/>
      </c>
      <c r="K204" s="1365"/>
      <c r="L204" s="1365"/>
      <c r="M204" s="1365"/>
      <c r="N204" s="1365"/>
      <c r="O204" s="1365"/>
      <c r="P204" s="1365"/>
      <c r="Q204" s="1365"/>
      <c r="R204" s="1365"/>
      <c r="S204" s="1365"/>
      <c r="T204" s="1365"/>
      <c r="U204" s="1365"/>
      <c r="V204" s="1365"/>
      <c r="W204" s="1365"/>
      <c r="X204" s="1365"/>
      <c r="Y204" s="1365"/>
      <c r="Z204" s="1365"/>
      <c r="AA204" s="1366"/>
      <c r="AB204" s="564"/>
      <c r="AC204" s="565"/>
      <c r="AD204" s="566"/>
      <c r="AE204" s="573"/>
      <c r="AF204" s="574"/>
      <c r="AG204" s="574"/>
      <c r="AH204" s="574"/>
      <c r="AI204" s="575"/>
      <c r="AJ204" s="1410"/>
      <c r="AK204" s="1411"/>
      <c r="AL204" s="1411"/>
      <c r="AM204" s="1412"/>
      <c r="AN204" s="438"/>
      <c r="AO204" s="439"/>
      <c r="AP204" s="439"/>
      <c r="AQ204" s="440"/>
      <c r="AR204" s="446"/>
      <c r="AS204" s="447"/>
      <c r="AT204" s="438"/>
      <c r="AU204" s="439"/>
      <c r="AV204" s="439"/>
      <c r="AW204" s="439"/>
      <c r="AX204" s="580"/>
      <c r="BA204" s="308"/>
      <c r="BB204" s="309"/>
      <c r="BC204" s="310"/>
      <c r="BD204" s="423"/>
      <c r="BE204" s="424"/>
      <c r="BF204" s="424"/>
      <c r="BG204" s="424"/>
      <c r="BH204" s="424"/>
      <c r="BI204" s="424"/>
      <c r="BJ204" s="424"/>
      <c r="BK204" s="424"/>
      <c r="BL204" s="424"/>
      <c r="BM204" s="424"/>
      <c r="BN204" s="424"/>
      <c r="BO204" s="424"/>
      <c r="BP204" s="425"/>
      <c r="BQ204" s="342"/>
      <c r="BR204" s="343"/>
      <c r="BS204" s="344"/>
      <c r="BT204" s="349"/>
      <c r="BU204" s="350"/>
      <c r="BV204" s="350"/>
      <c r="BW204" s="350"/>
      <c r="BX204" s="350"/>
      <c r="BY204" s="350"/>
      <c r="BZ204" s="350"/>
      <c r="CA204" s="350"/>
      <c r="CB204" s="350"/>
      <c r="CC204" s="350"/>
      <c r="CD204" s="350"/>
      <c r="CE204" s="350"/>
      <c r="CF204" s="350"/>
      <c r="CG204" s="335"/>
    </row>
    <row r="205" spans="1:85" ht="3" customHeight="1" x14ac:dyDescent="0.15">
      <c r="A205" s="2"/>
      <c r="B205" s="212"/>
      <c r="C205" s="213"/>
      <c r="D205" s="214"/>
      <c r="E205" s="516"/>
      <c r="F205" s="518"/>
      <c r="G205" s="526"/>
      <c r="H205" s="527"/>
      <c r="I205" s="528"/>
      <c r="J205" s="1367"/>
      <c r="K205" s="1368"/>
      <c r="L205" s="1368"/>
      <c r="M205" s="1368"/>
      <c r="N205" s="1368"/>
      <c r="O205" s="1368"/>
      <c r="P205" s="1368"/>
      <c r="Q205" s="1368"/>
      <c r="R205" s="1368"/>
      <c r="S205" s="1368"/>
      <c r="T205" s="1368"/>
      <c r="U205" s="1368"/>
      <c r="V205" s="1368"/>
      <c r="W205" s="1368"/>
      <c r="X205" s="1368"/>
      <c r="Y205" s="1368"/>
      <c r="Z205" s="1368"/>
      <c r="AA205" s="1369"/>
      <c r="AB205" s="564"/>
      <c r="AC205" s="565"/>
      <c r="AD205" s="566"/>
      <c r="AE205" s="573"/>
      <c r="AF205" s="574"/>
      <c r="AG205" s="574"/>
      <c r="AH205" s="574"/>
      <c r="AI205" s="575"/>
      <c r="AJ205" s="1410"/>
      <c r="AK205" s="1411"/>
      <c r="AL205" s="1411"/>
      <c r="AM205" s="1412"/>
      <c r="AN205" s="438"/>
      <c r="AO205" s="439"/>
      <c r="AP205" s="439"/>
      <c r="AQ205" s="440"/>
      <c r="AR205" s="446"/>
      <c r="AS205" s="447"/>
      <c r="AT205" s="438"/>
      <c r="AU205" s="439"/>
      <c r="AV205" s="439"/>
      <c r="AW205" s="439"/>
      <c r="AX205" s="580"/>
      <c r="BA205" s="308"/>
      <c r="BB205" s="309"/>
      <c r="BC205" s="310"/>
      <c r="BD205" s="324" t="s">
        <v>793</v>
      </c>
      <c r="BE205" s="325"/>
      <c r="BF205" s="325"/>
      <c r="BG205" s="325"/>
      <c r="BH205" s="325"/>
      <c r="BI205" s="325"/>
      <c r="BJ205" s="325"/>
      <c r="BK205" s="325"/>
      <c r="BL205" s="325"/>
      <c r="BM205" s="325"/>
      <c r="BN205" s="325"/>
      <c r="BO205" s="325"/>
      <c r="BP205" s="326"/>
      <c r="BQ205" s="317" t="s">
        <v>806</v>
      </c>
      <c r="BR205" s="318"/>
      <c r="BS205" s="319"/>
      <c r="BT205" s="345" t="str">
        <f>IF(データ!$C$111&lt;&gt;"",IF(データ!$C$111&lt;&gt;"0",データ!$C$111,""),"")</f>
        <v/>
      </c>
      <c r="BU205" s="346"/>
      <c r="BV205" s="346"/>
      <c r="BW205" s="346"/>
      <c r="BX205" s="346"/>
      <c r="BY205" s="346"/>
      <c r="BZ205" s="346"/>
      <c r="CA205" s="346"/>
      <c r="CB205" s="346"/>
      <c r="CC205" s="346"/>
      <c r="CD205" s="346"/>
      <c r="CE205" s="346"/>
      <c r="CF205" s="346"/>
      <c r="CG205" s="333"/>
    </row>
    <row r="206" spans="1:85" ht="3" customHeight="1" x14ac:dyDescent="0.15">
      <c r="A206" s="2"/>
      <c r="B206" s="212"/>
      <c r="C206" s="213"/>
      <c r="D206" s="214"/>
      <c r="E206" s="516"/>
      <c r="F206" s="518"/>
      <c r="G206" s="526"/>
      <c r="H206" s="527"/>
      <c r="I206" s="528"/>
      <c r="J206" s="1367"/>
      <c r="K206" s="1368"/>
      <c r="L206" s="1368"/>
      <c r="M206" s="1368"/>
      <c r="N206" s="1368"/>
      <c r="O206" s="1368"/>
      <c r="P206" s="1368"/>
      <c r="Q206" s="1368"/>
      <c r="R206" s="1368"/>
      <c r="S206" s="1368"/>
      <c r="T206" s="1368"/>
      <c r="U206" s="1368"/>
      <c r="V206" s="1368"/>
      <c r="W206" s="1368"/>
      <c r="X206" s="1368"/>
      <c r="Y206" s="1368"/>
      <c r="Z206" s="1368"/>
      <c r="AA206" s="1369"/>
      <c r="AB206" s="564"/>
      <c r="AC206" s="565"/>
      <c r="AD206" s="566"/>
      <c r="AE206" s="573"/>
      <c r="AF206" s="574"/>
      <c r="AG206" s="574"/>
      <c r="AH206" s="574"/>
      <c r="AI206" s="575"/>
      <c r="AJ206" s="1410"/>
      <c r="AK206" s="1411"/>
      <c r="AL206" s="1411"/>
      <c r="AM206" s="1412"/>
      <c r="AN206" s="438"/>
      <c r="AO206" s="439"/>
      <c r="AP206" s="439"/>
      <c r="AQ206" s="440"/>
      <c r="AR206" s="446"/>
      <c r="AS206" s="447"/>
      <c r="AT206" s="438"/>
      <c r="AU206" s="439"/>
      <c r="AV206" s="439"/>
      <c r="AW206" s="439"/>
      <c r="AX206" s="580"/>
      <c r="BA206" s="308"/>
      <c r="BB206" s="309"/>
      <c r="BC206" s="310"/>
      <c r="BD206" s="327"/>
      <c r="BE206" s="328"/>
      <c r="BF206" s="328"/>
      <c r="BG206" s="328"/>
      <c r="BH206" s="328"/>
      <c r="BI206" s="328"/>
      <c r="BJ206" s="328"/>
      <c r="BK206" s="328"/>
      <c r="BL206" s="328"/>
      <c r="BM206" s="328"/>
      <c r="BN206" s="328"/>
      <c r="BO206" s="328"/>
      <c r="BP206" s="329"/>
      <c r="BQ206" s="320"/>
      <c r="BR206" s="210"/>
      <c r="BS206" s="211"/>
      <c r="BT206" s="347"/>
      <c r="BU206" s="348"/>
      <c r="BV206" s="348"/>
      <c r="BW206" s="348"/>
      <c r="BX206" s="348"/>
      <c r="BY206" s="348"/>
      <c r="BZ206" s="348"/>
      <c r="CA206" s="348"/>
      <c r="CB206" s="348"/>
      <c r="CC206" s="348"/>
      <c r="CD206" s="348"/>
      <c r="CE206" s="348"/>
      <c r="CF206" s="348"/>
      <c r="CG206" s="334"/>
    </row>
    <row r="207" spans="1:85" ht="3" customHeight="1" x14ac:dyDescent="0.15">
      <c r="A207" s="2"/>
      <c r="B207" s="212"/>
      <c r="C207" s="213"/>
      <c r="D207" s="214"/>
      <c r="E207" s="516"/>
      <c r="F207" s="518"/>
      <c r="G207" s="526"/>
      <c r="H207" s="527"/>
      <c r="I207" s="528"/>
      <c r="J207" s="1367"/>
      <c r="K207" s="1368"/>
      <c r="L207" s="1368"/>
      <c r="M207" s="1368"/>
      <c r="N207" s="1368"/>
      <c r="O207" s="1368"/>
      <c r="P207" s="1368"/>
      <c r="Q207" s="1368"/>
      <c r="R207" s="1368"/>
      <c r="S207" s="1368"/>
      <c r="T207" s="1368"/>
      <c r="U207" s="1368"/>
      <c r="V207" s="1368"/>
      <c r="W207" s="1368"/>
      <c r="X207" s="1368"/>
      <c r="Y207" s="1368"/>
      <c r="Z207" s="1368"/>
      <c r="AA207" s="1369"/>
      <c r="AB207" s="564"/>
      <c r="AC207" s="565"/>
      <c r="AD207" s="566"/>
      <c r="AE207" s="573"/>
      <c r="AF207" s="574"/>
      <c r="AG207" s="574"/>
      <c r="AH207" s="574"/>
      <c r="AI207" s="575"/>
      <c r="AJ207" s="1410"/>
      <c r="AK207" s="1411"/>
      <c r="AL207" s="1411"/>
      <c r="AM207" s="1412"/>
      <c r="AN207" s="438"/>
      <c r="AO207" s="439"/>
      <c r="AP207" s="439"/>
      <c r="AQ207" s="440"/>
      <c r="AR207" s="446"/>
      <c r="AS207" s="447"/>
      <c r="AT207" s="438"/>
      <c r="AU207" s="439"/>
      <c r="AV207" s="439"/>
      <c r="AW207" s="439"/>
      <c r="AX207" s="580"/>
      <c r="BA207" s="308"/>
      <c r="BB207" s="309"/>
      <c r="BC207" s="310"/>
      <c r="BD207" s="327"/>
      <c r="BE207" s="328"/>
      <c r="BF207" s="328"/>
      <c r="BG207" s="328"/>
      <c r="BH207" s="328"/>
      <c r="BI207" s="328"/>
      <c r="BJ207" s="328"/>
      <c r="BK207" s="328"/>
      <c r="BL207" s="328"/>
      <c r="BM207" s="328"/>
      <c r="BN207" s="328"/>
      <c r="BO207" s="328"/>
      <c r="BP207" s="329"/>
      <c r="BQ207" s="320"/>
      <c r="BR207" s="210"/>
      <c r="BS207" s="211"/>
      <c r="BT207" s="347"/>
      <c r="BU207" s="348"/>
      <c r="BV207" s="348"/>
      <c r="BW207" s="348"/>
      <c r="BX207" s="348"/>
      <c r="BY207" s="348"/>
      <c r="BZ207" s="348"/>
      <c r="CA207" s="348"/>
      <c r="CB207" s="348"/>
      <c r="CC207" s="348"/>
      <c r="CD207" s="348"/>
      <c r="CE207" s="348"/>
      <c r="CF207" s="348"/>
      <c r="CG207" s="334"/>
    </row>
    <row r="208" spans="1:85" ht="3" customHeight="1" x14ac:dyDescent="0.15">
      <c r="A208" s="2"/>
      <c r="B208" s="212"/>
      <c r="C208" s="213"/>
      <c r="D208" s="214"/>
      <c r="E208" s="516"/>
      <c r="F208" s="518"/>
      <c r="G208" s="526"/>
      <c r="H208" s="527"/>
      <c r="I208" s="528"/>
      <c r="J208" s="1367"/>
      <c r="K208" s="1368"/>
      <c r="L208" s="1368"/>
      <c r="M208" s="1368"/>
      <c r="N208" s="1368"/>
      <c r="O208" s="1368"/>
      <c r="P208" s="1368"/>
      <c r="Q208" s="1368"/>
      <c r="R208" s="1368"/>
      <c r="S208" s="1368"/>
      <c r="T208" s="1368"/>
      <c r="U208" s="1368"/>
      <c r="V208" s="1368"/>
      <c r="W208" s="1368"/>
      <c r="X208" s="1368"/>
      <c r="Y208" s="1368"/>
      <c r="Z208" s="1368"/>
      <c r="AA208" s="1369"/>
      <c r="AB208" s="564"/>
      <c r="AC208" s="565"/>
      <c r="AD208" s="566"/>
      <c r="AE208" s="573"/>
      <c r="AF208" s="574"/>
      <c r="AG208" s="574"/>
      <c r="AH208" s="574"/>
      <c r="AI208" s="575"/>
      <c r="AJ208" s="1410"/>
      <c r="AK208" s="1411"/>
      <c r="AL208" s="1411"/>
      <c r="AM208" s="1412"/>
      <c r="AN208" s="438"/>
      <c r="AO208" s="439"/>
      <c r="AP208" s="439"/>
      <c r="AQ208" s="440"/>
      <c r="AR208" s="446"/>
      <c r="AS208" s="447"/>
      <c r="AT208" s="438"/>
      <c r="AU208" s="439"/>
      <c r="AV208" s="439"/>
      <c r="AW208" s="439"/>
      <c r="AX208" s="580"/>
      <c r="BA208" s="308"/>
      <c r="BB208" s="309"/>
      <c r="BC208" s="310"/>
      <c r="BD208" s="327"/>
      <c r="BE208" s="328"/>
      <c r="BF208" s="328"/>
      <c r="BG208" s="328"/>
      <c r="BH208" s="328"/>
      <c r="BI208" s="328"/>
      <c r="BJ208" s="328"/>
      <c r="BK208" s="328"/>
      <c r="BL208" s="328"/>
      <c r="BM208" s="328"/>
      <c r="BN208" s="328"/>
      <c r="BO208" s="328"/>
      <c r="BP208" s="329"/>
      <c r="BQ208" s="320" t="s">
        <v>807</v>
      </c>
      <c r="BR208" s="210"/>
      <c r="BS208" s="211"/>
      <c r="BT208" s="347"/>
      <c r="BU208" s="348"/>
      <c r="BV208" s="348"/>
      <c r="BW208" s="348"/>
      <c r="BX208" s="348"/>
      <c r="BY208" s="348"/>
      <c r="BZ208" s="348"/>
      <c r="CA208" s="348"/>
      <c r="CB208" s="348"/>
      <c r="CC208" s="348"/>
      <c r="CD208" s="348"/>
      <c r="CE208" s="348"/>
      <c r="CF208" s="348"/>
      <c r="CG208" s="334"/>
    </row>
    <row r="209" spans="1:85" ht="3" customHeight="1" x14ac:dyDescent="0.15">
      <c r="A209" s="2"/>
      <c r="B209" s="212"/>
      <c r="C209" s="213"/>
      <c r="D209" s="214"/>
      <c r="E209" s="516"/>
      <c r="F209" s="518"/>
      <c r="G209" s="529"/>
      <c r="H209" s="530"/>
      <c r="I209" s="531"/>
      <c r="J209" s="1370"/>
      <c r="K209" s="1371"/>
      <c r="L209" s="1371"/>
      <c r="M209" s="1371"/>
      <c r="N209" s="1371"/>
      <c r="O209" s="1371"/>
      <c r="P209" s="1371"/>
      <c r="Q209" s="1371"/>
      <c r="R209" s="1371"/>
      <c r="S209" s="1371"/>
      <c r="T209" s="1371"/>
      <c r="U209" s="1371"/>
      <c r="V209" s="1371"/>
      <c r="W209" s="1371"/>
      <c r="X209" s="1371"/>
      <c r="Y209" s="1371"/>
      <c r="Z209" s="1371"/>
      <c r="AA209" s="1372"/>
      <c r="AB209" s="567"/>
      <c r="AC209" s="568"/>
      <c r="AD209" s="569"/>
      <c r="AE209" s="576"/>
      <c r="AF209" s="577"/>
      <c r="AG209" s="577"/>
      <c r="AH209" s="577"/>
      <c r="AI209" s="578"/>
      <c r="AJ209" s="1413"/>
      <c r="AK209" s="1414"/>
      <c r="AL209" s="1414"/>
      <c r="AM209" s="1415"/>
      <c r="AN209" s="441"/>
      <c r="AO209" s="442"/>
      <c r="AP209" s="442"/>
      <c r="AQ209" s="443"/>
      <c r="AR209" s="448"/>
      <c r="AS209" s="449"/>
      <c r="AT209" s="441"/>
      <c r="AU209" s="442"/>
      <c r="AV209" s="442"/>
      <c r="AW209" s="442"/>
      <c r="AX209" s="581"/>
      <c r="BA209" s="308"/>
      <c r="BB209" s="309"/>
      <c r="BC209" s="310"/>
      <c r="BD209" s="327"/>
      <c r="BE209" s="328"/>
      <c r="BF209" s="328"/>
      <c r="BG209" s="328"/>
      <c r="BH209" s="328"/>
      <c r="BI209" s="328"/>
      <c r="BJ209" s="328"/>
      <c r="BK209" s="328"/>
      <c r="BL209" s="328"/>
      <c r="BM209" s="328"/>
      <c r="BN209" s="328"/>
      <c r="BO209" s="328"/>
      <c r="BP209" s="329"/>
      <c r="BQ209" s="320"/>
      <c r="BR209" s="210"/>
      <c r="BS209" s="211"/>
      <c r="BT209" s="347"/>
      <c r="BU209" s="348"/>
      <c r="BV209" s="348"/>
      <c r="BW209" s="348"/>
      <c r="BX209" s="348"/>
      <c r="BY209" s="348"/>
      <c r="BZ209" s="348"/>
      <c r="CA209" s="348"/>
      <c r="CB209" s="348"/>
      <c r="CC209" s="348"/>
      <c r="CD209" s="348"/>
      <c r="CE209" s="348"/>
      <c r="CF209" s="348"/>
      <c r="CG209" s="334"/>
    </row>
    <row r="210" spans="1:85" ht="3" customHeight="1" x14ac:dyDescent="0.15">
      <c r="A210" s="2"/>
      <c r="B210" s="212"/>
      <c r="C210" s="213"/>
      <c r="D210" s="214"/>
      <c r="E210" s="516"/>
      <c r="F210" s="518"/>
      <c r="G210" s="488" t="s">
        <v>138</v>
      </c>
      <c r="H210" s="489"/>
      <c r="I210" s="489"/>
      <c r="J210" s="489"/>
      <c r="K210" s="489"/>
      <c r="L210" s="490"/>
      <c r="M210" s="412"/>
      <c r="N210" s="413"/>
      <c r="O210" s="413"/>
      <c r="P210" s="413"/>
      <c r="Q210" s="413"/>
      <c r="R210" s="413"/>
      <c r="S210" s="413"/>
      <c r="T210" s="413"/>
      <c r="U210" s="413"/>
      <c r="V210" s="413"/>
      <c r="W210" s="413"/>
      <c r="X210" s="413"/>
      <c r="Y210" s="413"/>
      <c r="Z210" s="413"/>
      <c r="AA210" s="413"/>
      <c r="AB210" s="413"/>
      <c r="AC210" s="413"/>
      <c r="AD210" s="413"/>
      <c r="AE210" s="413"/>
      <c r="AF210" s="413"/>
      <c r="AG210" s="413"/>
      <c r="AH210" s="413"/>
      <c r="AI210" s="413"/>
      <c r="AJ210" s="413"/>
      <c r="AK210" s="413"/>
      <c r="AL210" s="413"/>
      <c r="AM210" s="414"/>
      <c r="AN210" s="497" t="s">
        <v>630</v>
      </c>
      <c r="AO210" s="230"/>
      <c r="AP210" s="230"/>
      <c r="AQ210" s="231"/>
      <c r="AR210" s="412" t="str">
        <f>IF(データ!$L$138&lt;&gt;"",TEXT(データ!$L$138/10000,"#,##0"),"")</f>
        <v/>
      </c>
      <c r="AS210" s="413"/>
      <c r="AT210" s="413"/>
      <c r="AU210" s="413"/>
      <c r="AV210" s="413"/>
      <c r="AW210" s="476" t="s">
        <v>85</v>
      </c>
      <c r="AX210" s="477"/>
      <c r="BA210" s="308"/>
      <c r="BB210" s="309"/>
      <c r="BC210" s="310"/>
      <c r="BD210" s="330"/>
      <c r="BE210" s="331"/>
      <c r="BF210" s="331"/>
      <c r="BG210" s="331"/>
      <c r="BH210" s="331"/>
      <c r="BI210" s="331"/>
      <c r="BJ210" s="331"/>
      <c r="BK210" s="331"/>
      <c r="BL210" s="331"/>
      <c r="BM210" s="331"/>
      <c r="BN210" s="331"/>
      <c r="BO210" s="331"/>
      <c r="BP210" s="332"/>
      <c r="BQ210" s="321"/>
      <c r="BR210" s="322"/>
      <c r="BS210" s="323"/>
      <c r="BT210" s="349"/>
      <c r="BU210" s="350"/>
      <c r="BV210" s="350"/>
      <c r="BW210" s="350"/>
      <c r="BX210" s="350"/>
      <c r="BY210" s="350"/>
      <c r="BZ210" s="350"/>
      <c r="CA210" s="350"/>
      <c r="CB210" s="350"/>
      <c r="CC210" s="350"/>
      <c r="CD210" s="350"/>
      <c r="CE210" s="350"/>
      <c r="CF210" s="350"/>
      <c r="CG210" s="335"/>
    </row>
    <row r="211" spans="1:85" ht="3" customHeight="1" x14ac:dyDescent="0.15">
      <c r="A211" s="2"/>
      <c r="B211" s="212"/>
      <c r="C211" s="213"/>
      <c r="D211" s="214"/>
      <c r="E211" s="516"/>
      <c r="F211" s="518"/>
      <c r="G211" s="491"/>
      <c r="H211" s="492"/>
      <c r="I211" s="492"/>
      <c r="J211" s="492"/>
      <c r="K211" s="492"/>
      <c r="L211" s="493"/>
      <c r="M211" s="375"/>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415"/>
      <c r="AN211" s="250"/>
      <c r="AO211" s="233"/>
      <c r="AP211" s="233"/>
      <c r="AQ211" s="234"/>
      <c r="AR211" s="375"/>
      <c r="AS211" s="376"/>
      <c r="AT211" s="376"/>
      <c r="AU211" s="376"/>
      <c r="AV211" s="376"/>
      <c r="AW211" s="478"/>
      <c r="AX211" s="479"/>
      <c r="BA211" s="308"/>
      <c r="BB211" s="309"/>
      <c r="BC211" s="310"/>
      <c r="BD211" s="426" t="s">
        <v>656</v>
      </c>
      <c r="BE211" s="427"/>
      <c r="BF211" s="427"/>
      <c r="BG211" s="427"/>
      <c r="BH211" s="427"/>
      <c r="BI211" s="427"/>
      <c r="BJ211" s="427"/>
      <c r="BK211" s="427"/>
      <c r="BL211" s="427"/>
      <c r="BM211" s="427"/>
      <c r="BN211" s="427"/>
      <c r="BO211" s="427"/>
      <c r="BP211" s="428"/>
      <c r="BQ211" s="357" t="s">
        <v>808</v>
      </c>
      <c r="BR211" s="358"/>
      <c r="BS211" s="359"/>
      <c r="BT211" s="345" t="str">
        <f>IF(データ!$F$113&lt;&gt;"",IF(データ!$F$113&lt;&gt;"0",データ!$F$113,""),"")</f>
        <v/>
      </c>
      <c r="BU211" s="346"/>
      <c r="BV211" s="346"/>
      <c r="BW211" s="346"/>
      <c r="BX211" s="346"/>
      <c r="BY211" s="346"/>
      <c r="BZ211" s="346"/>
      <c r="CA211" s="346"/>
      <c r="CB211" s="346"/>
      <c r="CC211" s="346"/>
      <c r="CD211" s="346"/>
      <c r="CE211" s="346"/>
      <c r="CF211" s="346"/>
      <c r="CG211" s="333"/>
    </row>
    <row r="212" spans="1:85" ht="3" customHeight="1" x14ac:dyDescent="0.15">
      <c r="A212" s="2"/>
      <c r="B212" s="212"/>
      <c r="C212" s="213"/>
      <c r="D212" s="214"/>
      <c r="E212" s="516"/>
      <c r="F212" s="518"/>
      <c r="G212" s="491"/>
      <c r="H212" s="492"/>
      <c r="I212" s="492"/>
      <c r="J212" s="492"/>
      <c r="K212" s="492"/>
      <c r="L212" s="493"/>
      <c r="M212" s="375"/>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415"/>
      <c r="AN212" s="250"/>
      <c r="AO212" s="233"/>
      <c r="AP212" s="233"/>
      <c r="AQ212" s="234"/>
      <c r="AR212" s="375"/>
      <c r="AS212" s="376"/>
      <c r="AT212" s="376"/>
      <c r="AU212" s="376"/>
      <c r="AV212" s="376"/>
      <c r="AW212" s="478"/>
      <c r="AX212" s="479"/>
      <c r="BA212" s="308"/>
      <c r="BB212" s="309"/>
      <c r="BC212" s="310"/>
      <c r="BD212" s="429"/>
      <c r="BE212" s="430"/>
      <c r="BF212" s="430"/>
      <c r="BG212" s="430"/>
      <c r="BH212" s="430"/>
      <c r="BI212" s="430"/>
      <c r="BJ212" s="430"/>
      <c r="BK212" s="430"/>
      <c r="BL212" s="430"/>
      <c r="BM212" s="430"/>
      <c r="BN212" s="430"/>
      <c r="BO212" s="430"/>
      <c r="BP212" s="431"/>
      <c r="BQ212" s="360"/>
      <c r="BR212" s="361"/>
      <c r="BS212" s="362"/>
      <c r="BT212" s="347"/>
      <c r="BU212" s="348"/>
      <c r="BV212" s="348"/>
      <c r="BW212" s="348"/>
      <c r="BX212" s="348"/>
      <c r="BY212" s="348"/>
      <c r="BZ212" s="348"/>
      <c r="CA212" s="348"/>
      <c r="CB212" s="348"/>
      <c r="CC212" s="348"/>
      <c r="CD212" s="348"/>
      <c r="CE212" s="348"/>
      <c r="CF212" s="348"/>
      <c r="CG212" s="334"/>
    </row>
    <row r="213" spans="1:85" ht="3" customHeight="1" thickBot="1" x14ac:dyDescent="0.2">
      <c r="A213" s="2"/>
      <c r="B213" s="215"/>
      <c r="C213" s="216"/>
      <c r="D213" s="217"/>
      <c r="E213" s="519"/>
      <c r="F213" s="521"/>
      <c r="G213" s="1428"/>
      <c r="H213" s="1429"/>
      <c r="I213" s="1429"/>
      <c r="J213" s="1429"/>
      <c r="K213" s="1429"/>
      <c r="L213" s="1430"/>
      <c r="M213" s="1431"/>
      <c r="N213" s="1432"/>
      <c r="O213" s="1432"/>
      <c r="P213" s="1432"/>
      <c r="Q213" s="1432"/>
      <c r="R213" s="1432"/>
      <c r="S213" s="1432"/>
      <c r="T213" s="1432"/>
      <c r="U213" s="1432"/>
      <c r="V213" s="1432"/>
      <c r="W213" s="1432"/>
      <c r="X213" s="1432"/>
      <c r="Y213" s="1432"/>
      <c r="Z213" s="1432"/>
      <c r="AA213" s="1432"/>
      <c r="AB213" s="1432"/>
      <c r="AC213" s="1432"/>
      <c r="AD213" s="1432"/>
      <c r="AE213" s="1432"/>
      <c r="AF213" s="1432"/>
      <c r="AG213" s="1432"/>
      <c r="AH213" s="1432"/>
      <c r="AI213" s="1432"/>
      <c r="AJ213" s="1432"/>
      <c r="AK213" s="1432"/>
      <c r="AL213" s="1432"/>
      <c r="AM213" s="1433"/>
      <c r="AN213" s="522"/>
      <c r="AO213" s="236"/>
      <c r="AP213" s="236"/>
      <c r="AQ213" s="237"/>
      <c r="AR213" s="1431"/>
      <c r="AS213" s="1432"/>
      <c r="AT213" s="1432"/>
      <c r="AU213" s="1432"/>
      <c r="AV213" s="1432"/>
      <c r="AW213" s="480"/>
      <c r="AX213" s="481"/>
      <c r="BA213" s="308"/>
      <c r="BB213" s="309"/>
      <c r="BC213" s="310"/>
      <c r="BD213" s="429"/>
      <c r="BE213" s="430"/>
      <c r="BF213" s="430"/>
      <c r="BG213" s="430"/>
      <c r="BH213" s="430"/>
      <c r="BI213" s="430"/>
      <c r="BJ213" s="430"/>
      <c r="BK213" s="430"/>
      <c r="BL213" s="430"/>
      <c r="BM213" s="430"/>
      <c r="BN213" s="430"/>
      <c r="BO213" s="430"/>
      <c r="BP213" s="431"/>
      <c r="BQ213" s="360"/>
      <c r="BR213" s="361"/>
      <c r="BS213" s="362"/>
      <c r="BT213" s="347"/>
      <c r="BU213" s="348"/>
      <c r="BV213" s="348"/>
      <c r="BW213" s="348"/>
      <c r="BX213" s="348"/>
      <c r="BY213" s="348"/>
      <c r="BZ213" s="348"/>
      <c r="CA213" s="348"/>
      <c r="CB213" s="348"/>
      <c r="CC213" s="348"/>
      <c r="CD213" s="348"/>
      <c r="CE213" s="348"/>
      <c r="CF213" s="348"/>
      <c r="CG213" s="334"/>
    </row>
    <row r="214" spans="1:85" ht="3" customHeight="1" x14ac:dyDescent="0.15">
      <c r="A214" s="2"/>
      <c r="BA214" s="308"/>
      <c r="BB214" s="309"/>
      <c r="BC214" s="310"/>
      <c r="BD214" s="429"/>
      <c r="BE214" s="430"/>
      <c r="BF214" s="430"/>
      <c r="BG214" s="430"/>
      <c r="BH214" s="430"/>
      <c r="BI214" s="430"/>
      <c r="BJ214" s="430"/>
      <c r="BK214" s="430"/>
      <c r="BL214" s="430"/>
      <c r="BM214" s="430"/>
      <c r="BN214" s="430"/>
      <c r="BO214" s="430"/>
      <c r="BP214" s="431"/>
      <c r="BQ214" s="360" t="s">
        <v>35</v>
      </c>
      <c r="BR214" s="361"/>
      <c r="BS214" s="362"/>
      <c r="BT214" s="347"/>
      <c r="BU214" s="348"/>
      <c r="BV214" s="348"/>
      <c r="BW214" s="348"/>
      <c r="BX214" s="348"/>
      <c r="BY214" s="348"/>
      <c r="BZ214" s="348"/>
      <c r="CA214" s="348"/>
      <c r="CB214" s="348"/>
      <c r="CC214" s="348"/>
      <c r="CD214" s="348"/>
      <c r="CE214" s="348"/>
      <c r="CF214" s="348"/>
      <c r="CG214" s="334"/>
    </row>
    <row r="215" spans="1:85" ht="3" customHeight="1" thickBot="1" x14ac:dyDescent="0.2">
      <c r="A215" s="2"/>
      <c r="BA215" s="308"/>
      <c r="BB215" s="309"/>
      <c r="BC215" s="310"/>
      <c r="BD215" s="429"/>
      <c r="BE215" s="430"/>
      <c r="BF215" s="430"/>
      <c r="BG215" s="430"/>
      <c r="BH215" s="430"/>
      <c r="BI215" s="430"/>
      <c r="BJ215" s="430"/>
      <c r="BK215" s="430"/>
      <c r="BL215" s="430"/>
      <c r="BM215" s="430"/>
      <c r="BN215" s="430"/>
      <c r="BO215" s="430"/>
      <c r="BP215" s="431"/>
      <c r="BQ215" s="360"/>
      <c r="BR215" s="361"/>
      <c r="BS215" s="362"/>
      <c r="BT215" s="347"/>
      <c r="BU215" s="348"/>
      <c r="BV215" s="348"/>
      <c r="BW215" s="348"/>
      <c r="BX215" s="348"/>
      <c r="BY215" s="348"/>
      <c r="BZ215" s="348"/>
      <c r="CA215" s="348"/>
      <c r="CB215" s="348"/>
      <c r="CC215" s="348"/>
      <c r="CD215" s="348"/>
      <c r="CE215" s="348"/>
      <c r="CF215" s="348"/>
      <c r="CG215" s="334"/>
    </row>
    <row r="216" spans="1:85" ht="3" customHeight="1" x14ac:dyDescent="0.15">
      <c r="A216" s="2"/>
      <c r="B216" s="1355" t="s">
        <v>631</v>
      </c>
      <c r="C216" s="947"/>
      <c r="D216" s="948"/>
      <c r="E216" s="1373">
        <v>1</v>
      </c>
      <c r="F216" s="1105"/>
      <c r="G216" s="1420" t="s">
        <v>653</v>
      </c>
      <c r="H216" s="1421"/>
      <c r="I216" s="1422"/>
      <c r="J216" s="238" t="str">
        <f>IF(データ!$N$148&lt;&gt;"",データ!$N$148,"")</f>
        <v/>
      </c>
      <c r="K216" s="239"/>
      <c r="L216" s="239"/>
      <c r="M216" s="239"/>
      <c r="N216" s="239"/>
      <c r="O216" s="239"/>
      <c r="P216" s="239"/>
      <c r="Q216" s="239"/>
      <c r="R216" s="239"/>
      <c r="S216" s="239"/>
      <c r="T216" s="239"/>
      <c r="U216" s="239"/>
      <c r="V216" s="239"/>
      <c r="W216" s="239"/>
      <c r="X216" s="239"/>
      <c r="Y216" s="239"/>
      <c r="Z216" s="239"/>
      <c r="AA216" s="240"/>
      <c r="AB216" s="946" t="s">
        <v>627</v>
      </c>
      <c r="AC216" s="947"/>
      <c r="AD216" s="948"/>
      <c r="AE216" s="1462" t="str">
        <f>IF(データ!$C$148&lt;&gt;"",データ!$C$148,"")</f>
        <v/>
      </c>
      <c r="AF216" s="1463"/>
      <c r="AG216" s="1463"/>
      <c r="AH216" s="1463"/>
      <c r="AI216" s="1464"/>
      <c r="AJ216" s="1423" t="s">
        <v>647</v>
      </c>
      <c r="AK216" s="1424"/>
      <c r="AL216" s="1424"/>
      <c r="AM216" s="1425"/>
      <c r="AN216" s="1458" t="str">
        <f>IF(データ!$H$148&lt;&gt;"","同居",IF(データ!$I$148&lt;&gt;"","別居",""))</f>
        <v/>
      </c>
      <c r="AO216" s="1459"/>
      <c r="AP216" s="1459"/>
      <c r="AQ216" s="1461"/>
      <c r="AR216" s="1426" t="s">
        <v>629</v>
      </c>
      <c r="AS216" s="1427"/>
      <c r="AT216" s="1458" t="str">
        <f>IF(データ!$J$148&lt;&gt;"",データ!$J$148,"")</f>
        <v/>
      </c>
      <c r="AU216" s="1459"/>
      <c r="AV216" s="1459"/>
      <c r="AW216" s="1459"/>
      <c r="AX216" s="1460"/>
      <c r="BA216" s="308"/>
      <c r="BB216" s="309"/>
      <c r="BC216" s="310"/>
      <c r="BD216" s="432"/>
      <c r="BE216" s="433"/>
      <c r="BF216" s="433"/>
      <c r="BG216" s="433"/>
      <c r="BH216" s="433"/>
      <c r="BI216" s="433"/>
      <c r="BJ216" s="433"/>
      <c r="BK216" s="433"/>
      <c r="BL216" s="433"/>
      <c r="BM216" s="433"/>
      <c r="BN216" s="433"/>
      <c r="BO216" s="433"/>
      <c r="BP216" s="434"/>
      <c r="BQ216" s="363"/>
      <c r="BR216" s="364"/>
      <c r="BS216" s="365"/>
      <c r="BT216" s="349"/>
      <c r="BU216" s="350"/>
      <c r="BV216" s="350"/>
      <c r="BW216" s="350"/>
      <c r="BX216" s="350"/>
      <c r="BY216" s="350"/>
      <c r="BZ216" s="350"/>
      <c r="CA216" s="350"/>
      <c r="CB216" s="350"/>
      <c r="CC216" s="350"/>
      <c r="CD216" s="350"/>
      <c r="CE216" s="350"/>
      <c r="CF216" s="350"/>
      <c r="CG216" s="335"/>
    </row>
    <row r="217" spans="1:85" ht="3" customHeight="1" x14ac:dyDescent="0.15">
      <c r="A217" s="2"/>
      <c r="B217" s="1356"/>
      <c r="C217" s="565"/>
      <c r="D217" s="566"/>
      <c r="E217" s="516"/>
      <c r="F217" s="518"/>
      <c r="G217" s="1292"/>
      <c r="H217" s="1293"/>
      <c r="I217" s="1294"/>
      <c r="J217" s="241"/>
      <c r="K217" s="242"/>
      <c r="L217" s="242"/>
      <c r="M217" s="242"/>
      <c r="N217" s="242"/>
      <c r="O217" s="242"/>
      <c r="P217" s="242"/>
      <c r="Q217" s="242"/>
      <c r="R217" s="242"/>
      <c r="S217" s="242"/>
      <c r="T217" s="242"/>
      <c r="U217" s="242"/>
      <c r="V217" s="242"/>
      <c r="W217" s="242"/>
      <c r="X217" s="242"/>
      <c r="Y217" s="242"/>
      <c r="Z217" s="242"/>
      <c r="AA217" s="243"/>
      <c r="AB217" s="564"/>
      <c r="AC217" s="565"/>
      <c r="AD217" s="566"/>
      <c r="AE217" s="573"/>
      <c r="AF217" s="574"/>
      <c r="AG217" s="574"/>
      <c r="AH217" s="574"/>
      <c r="AI217" s="575"/>
      <c r="AJ217" s="1410"/>
      <c r="AK217" s="1411"/>
      <c r="AL217" s="1411"/>
      <c r="AM217" s="1412"/>
      <c r="AN217" s="438"/>
      <c r="AO217" s="439"/>
      <c r="AP217" s="439"/>
      <c r="AQ217" s="440"/>
      <c r="AR217" s="446"/>
      <c r="AS217" s="447"/>
      <c r="AT217" s="438"/>
      <c r="AU217" s="439"/>
      <c r="AV217" s="439"/>
      <c r="AW217" s="439"/>
      <c r="AX217" s="580"/>
      <c r="BA217" s="308"/>
      <c r="BB217" s="309"/>
      <c r="BC217" s="310"/>
      <c r="BD217" s="324" t="s">
        <v>794</v>
      </c>
      <c r="BE217" s="325"/>
      <c r="BF217" s="325"/>
      <c r="BG217" s="325"/>
      <c r="BH217" s="325"/>
      <c r="BI217" s="325"/>
      <c r="BJ217" s="325"/>
      <c r="BK217" s="325"/>
      <c r="BL217" s="325"/>
      <c r="BM217" s="325"/>
      <c r="BN217" s="325"/>
      <c r="BO217" s="325"/>
      <c r="BP217" s="326"/>
      <c r="BQ217" s="317" t="s">
        <v>811</v>
      </c>
      <c r="BR217" s="318"/>
      <c r="BS217" s="319"/>
      <c r="BT217" s="345" t="str">
        <f>IF(データ!$C$131&lt;&gt;"",IF(OR(データ!$C$131&lt;&gt;"0",データ!$C$132&lt;&gt;"0"),SUM(VALUE(データ!$C$131),VALUE(データ!$C$132)),""),"")</f>
        <v/>
      </c>
      <c r="BU217" s="346"/>
      <c r="BV217" s="346"/>
      <c r="BW217" s="346"/>
      <c r="BX217" s="346"/>
      <c r="BY217" s="346"/>
      <c r="BZ217" s="346"/>
      <c r="CA217" s="346"/>
      <c r="CB217" s="346"/>
      <c r="CC217" s="346"/>
      <c r="CD217" s="346"/>
      <c r="CE217" s="346"/>
      <c r="CF217" s="346"/>
      <c r="CG217" s="333"/>
    </row>
    <row r="218" spans="1:85" ht="3" customHeight="1" x14ac:dyDescent="0.15">
      <c r="A218" s="2"/>
      <c r="B218" s="1356"/>
      <c r="C218" s="565"/>
      <c r="D218" s="566"/>
      <c r="E218" s="516"/>
      <c r="F218" s="518"/>
      <c r="G218" s="1292"/>
      <c r="H218" s="1293"/>
      <c r="I218" s="1294"/>
      <c r="J218" s="241"/>
      <c r="K218" s="242"/>
      <c r="L218" s="242"/>
      <c r="M218" s="242"/>
      <c r="N218" s="242"/>
      <c r="O218" s="242"/>
      <c r="P218" s="242"/>
      <c r="Q218" s="242"/>
      <c r="R218" s="242"/>
      <c r="S218" s="242"/>
      <c r="T218" s="242"/>
      <c r="U218" s="242"/>
      <c r="V218" s="242"/>
      <c r="W218" s="242"/>
      <c r="X218" s="242"/>
      <c r="Y218" s="242"/>
      <c r="Z218" s="242"/>
      <c r="AA218" s="243"/>
      <c r="AB218" s="564"/>
      <c r="AC218" s="565"/>
      <c r="AD218" s="566"/>
      <c r="AE218" s="573"/>
      <c r="AF218" s="574"/>
      <c r="AG218" s="574"/>
      <c r="AH218" s="574"/>
      <c r="AI218" s="575"/>
      <c r="AJ218" s="1410"/>
      <c r="AK218" s="1411"/>
      <c r="AL218" s="1411"/>
      <c r="AM218" s="1412"/>
      <c r="AN218" s="438"/>
      <c r="AO218" s="439"/>
      <c r="AP218" s="439"/>
      <c r="AQ218" s="440"/>
      <c r="AR218" s="446"/>
      <c r="AS218" s="447"/>
      <c r="AT218" s="438"/>
      <c r="AU218" s="439"/>
      <c r="AV218" s="439"/>
      <c r="AW218" s="439"/>
      <c r="AX218" s="580"/>
      <c r="BA218" s="308"/>
      <c r="BB218" s="309"/>
      <c r="BC218" s="310"/>
      <c r="BD218" s="327"/>
      <c r="BE218" s="328"/>
      <c r="BF218" s="328"/>
      <c r="BG218" s="328"/>
      <c r="BH218" s="328"/>
      <c r="BI218" s="328"/>
      <c r="BJ218" s="328"/>
      <c r="BK218" s="328"/>
      <c r="BL218" s="328"/>
      <c r="BM218" s="328"/>
      <c r="BN218" s="328"/>
      <c r="BO218" s="328"/>
      <c r="BP218" s="329"/>
      <c r="BQ218" s="320"/>
      <c r="BR218" s="210"/>
      <c r="BS218" s="211"/>
      <c r="BT218" s="347"/>
      <c r="BU218" s="348"/>
      <c r="BV218" s="348"/>
      <c r="BW218" s="348"/>
      <c r="BX218" s="348"/>
      <c r="BY218" s="348"/>
      <c r="BZ218" s="348"/>
      <c r="CA218" s="348"/>
      <c r="CB218" s="348"/>
      <c r="CC218" s="348"/>
      <c r="CD218" s="348"/>
      <c r="CE218" s="348"/>
      <c r="CF218" s="348"/>
      <c r="CG218" s="334"/>
    </row>
    <row r="219" spans="1:85" ht="3" customHeight="1" x14ac:dyDescent="0.15">
      <c r="A219" s="2"/>
      <c r="B219" s="1356"/>
      <c r="C219" s="565"/>
      <c r="D219" s="566"/>
      <c r="E219" s="516"/>
      <c r="F219" s="518"/>
      <c r="G219" s="1292"/>
      <c r="H219" s="1293"/>
      <c r="I219" s="1294"/>
      <c r="J219" s="241"/>
      <c r="K219" s="242"/>
      <c r="L219" s="242"/>
      <c r="M219" s="242"/>
      <c r="N219" s="242"/>
      <c r="O219" s="242"/>
      <c r="P219" s="242"/>
      <c r="Q219" s="242"/>
      <c r="R219" s="242"/>
      <c r="S219" s="242"/>
      <c r="T219" s="242"/>
      <c r="U219" s="242"/>
      <c r="V219" s="242"/>
      <c r="W219" s="242"/>
      <c r="X219" s="242"/>
      <c r="Y219" s="242"/>
      <c r="Z219" s="242"/>
      <c r="AA219" s="243"/>
      <c r="AB219" s="564"/>
      <c r="AC219" s="565"/>
      <c r="AD219" s="566"/>
      <c r="AE219" s="573"/>
      <c r="AF219" s="574"/>
      <c r="AG219" s="574"/>
      <c r="AH219" s="574"/>
      <c r="AI219" s="575"/>
      <c r="AJ219" s="1410"/>
      <c r="AK219" s="1411"/>
      <c r="AL219" s="1411"/>
      <c r="AM219" s="1412"/>
      <c r="AN219" s="438"/>
      <c r="AO219" s="439"/>
      <c r="AP219" s="439"/>
      <c r="AQ219" s="440"/>
      <c r="AR219" s="446"/>
      <c r="AS219" s="447"/>
      <c r="AT219" s="438"/>
      <c r="AU219" s="439"/>
      <c r="AV219" s="439"/>
      <c r="AW219" s="439"/>
      <c r="AX219" s="580"/>
      <c r="BA219" s="308"/>
      <c r="BB219" s="309"/>
      <c r="BC219" s="310"/>
      <c r="BD219" s="327"/>
      <c r="BE219" s="328"/>
      <c r="BF219" s="328"/>
      <c r="BG219" s="328"/>
      <c r="BH219" s="328"/>
      <c r="BI219" s="328"/>
      <c r="BJ219" s="328"/>
      <c r="BK219" s="328"/>
      <c r="BL219" s="328"/>
      <c r="BM219" s="328"/>
      <c r="BN219" s="328"/>
      <c r="BO219" s="328"/>
      <c r="BP219" s="329"/>
      <c r="BQ219" s="320"/>
      <c r="BR219" s="210"/>
      <c r="BS219" s="211"/>
      <c r="BT219" s="347"/>
      <c r="BU219" s="348"/>
      <c r="BV219" s="348"/>
      <c r="BW219" s="348"/>
      <c r="BX219" s="348"/>
      <c r="BY219" s="348"/>
      <c r="BZ219" s="348"/>
      <c r="CA219" s="348"/>
      <c r="CB219" s="348"/>
      <c r="CC219" s="348"/>
      <c r="CD219" s="348"/>
      <c r="CE219" s="348"/>
      <c r="CF219" s="348"/>
      <c r="CG219" s="334"/>
    </row>
    <row r="220" spans="1:85" ht="3" customHeight="1" x14ac:dyDescent="0.15">
      <c r="A220" s="2"/>
      <c r="B220" s="1356"/>
      <c r="C220" s="565"/>
      <c r="D220" s="566"/>
      <c r="E220" s="516"/>
      <c r="F220" s="518"/>
      <c r="G220" s="1295"/>
      <c r="H220" s="1296"/>
      <c r="I220" s="1297"/>
      <c r="J220" s="244"/>
      <c r="K220" s="245"/>
      <c r="L220" s="245"/>
      <c r="M220" s="245"/>
      <c r="N220" s="245"/>
      <c r="O220" s="245"/>
      <c r="P220" s="245"/>
      <c r="Q220" s="245"/>
      <c r="R220" s="245"/>
      <c r="S220" s="245"/>
      <c r="T220" s="245"/>
      <c r="U220" s="245"/>
      <c r="V220" s="245"/>
      <c r="W220" s="245"/>
      <c r="X220" s="245"/>
      <c r="Y220" s="245"/>
      <c r="Z220" s="245"/>
      <c r="AA220" s="246"/>
      <c r="AB220" s="564"/>
      <c r="AC220" s="565"/>
      <c r="AD220" s="566"/>
      <c r="AE220" s="573"/>
      <c r="AF220" s="574"/>
      <c r="AG220" s="574"/>
      <c r="AH220" s="574"/>
      <c r="AI220" s="575"/>
      <c r="AJ220" s="1410"/>
      <c r="AK220" s="1411"/>
      <c r="AL220" s="1411"/>
      <c r="AM220" s="1412"/>
      <c r="AN220" s="438"/>
      <c r="AO220" s="439"/>
      <c r="AP220" s="439"/>
      <c r="AQ220" s="440"/>
      <c r="AR220" s="446"/>
      <c r="AS220" s="447"/>
      <c r="AT220" s="438"/>
      <c r="AU220" s="439"/>
      <c r="AV220" s="439"/>
      <c r="AW220" s="439"/>
      <c r="AX220" s="580"/>
      <c r="BA220" s="308"/>
      <c r="BB220" s="309"/>
      <c r="BC220" s="310"/>
      <c r="BD220" s="327"/>
      <c r="BE220" s="328"/>
      <c r="BF220" s="328"/>
      <c r="BG220" s="328"/>
      <c r="BH220" s="328"/>
      <c r="BI220" s="328"/>
      <c r="BJ220" s="328"/>
      <c r="BK220" s="328"/>
      <c r="BL220" s="328"/>
      <c r="BM220" s="328"/>
      <c r="BN220" s="328"/>
      <c r="BO220" s="328"/>
      <c r="BP220" s="329"/>
      <c r="BQ220" s="320" t="s">
        <v>812</v>
      </c>
      <c r="BR220" s="210"/>
      <c r="BS220" s="211"/>
      <c r="BT220" s="347"/>
      <c r="BU220" s="348"/>
      <c r="BV220" s="348"/>
      <c r="BW220" s="348"/>
      <c r="BX220" s="348"/>
      <c r="BY220" s="348"/>
      <c r="BZ220" s="348"/>
      <c r="CA220" s="348"/>
      <c r="CB220" s="348"/>
      <c r="CC220" s="348"/>
      <c r="CD220" s="348"/>
      <c r="CE220" s="348"/>
      <c r="CF220" s="348"/>
      <c r="CG220" s="334"/>
    </row>
    <row r="221" spans="1:85" ht="3" customHeight="1" x14ac:dyDescent="0.15">
      <c r="A221" s="2"/>
      <c r="B221" s="1356"/>
      <c r="C221" s="565"/>
      <c r="D221" s="566"/>
      <c r="E221" s="516"/>
      <c r="F221" s="518"/>
      <c r="G221" s="523" t="s">
        <v>623</v>
      </c>
      <c r="H221" s="524"/>
      <c r="I221" s="525"/>
      <c r="J221" s="1465" t="str">
        <f>IF(データ!$B$148&lt;&gt;"",データ!$B$148,"")</f>
        <v/>
      </c>
      <c r="K221" s="1466"/>
      <c r="L221" s="1466"/>
      <c r="M221" s="1466"/>
      <c r="N221" s="1466"/>
      <c r="O221" s="1466"/>
      <c r="P221" s="1466"/>
      <c r="Q221" s="1466"/>
      <c r="R221" s="1466"/>
      <c r="S221" s="1466"/>
      <c r="T221" s="1466"/>
      <c r="U221" s="1466"/>
      <c r="V221" s="1466"/>
      <c r="W221" s="1466"/>
      <c r="X221" s="1466"/>
      <c r="Y221" s="1466"/>
      <c r="Z221" s="1466"/>
      <c r="AA221" s="1467"/>
      <c r="AB221" s="564"/>
      <c r="AC221" s="565"/>
      <c r="AD221" s="566"/>
      <c r="AE221" s="573"/>
      <c r="AF221" s="574"/>
      <c r="AG221" s="574"/>
      <c r="AH221" s="574"/>
      <c r="AI221" s="575"/>
      <c r="AJ221" s="1410"/>
      <c r="AK221" s="1411"/>
      <c r="AL221" s="1411"/>
      <c r="AM221" s="1412"/>
      <c r="AN221" s="438"/>
      <c r="AO221" s="439"/>
      <c r="AP221" s="439"/>
      <c r="AQ221" s="440"/>
      <c r="AR221" s="446"/>
      <c r="AS221" s="447"/>
      <c r="AT221" s="438"/>
      <c r="AU221" s="439"/>
      <c r="AV221" s="439"/>
      <c r="AW221" s="439"/>
      <c r="AX221" s="580"/>
      <c r="BA221" s="308"/>
      <c r="BB221" s="309"/>
      <c r="BC221" s="310"/>
      <c r="BD221" s="327"/>
      <c r="BE221" s="328"/>
      <c r="BF221" s="328"/>
      <c r="BG221" s="328"/>
      <c r="BH221" s="328"/>
      <c r="BI221" s="328"/>
      <c r="BJ221" s="328"/>
      <c r="BK221" s="328"/>
      <c r="BL221" s="328"/>
      <c r="BM221" s="328"/>
      <c r="BN221" s="328"/>
      <c r="BO221" s="328"/>
      <c r="BP221" s="329"/>
      <c r="BQ221" s="320"/>
      <c r="BR221" s="210"/>
      <c r="BS221" s="211"/>
      <c r="BT221" s="347"/>
      <c r="BU221" s="348"/>
      <c r="BV221" s="348"/>
      <c r="BW221" s="348"/>
      <c r="BX221" s="348"/>
      <c r="BY221" s="348"/>
      <c r="BZ221" s="348"/>
      <c r="CA221" s="348"/>
      <c r="CB221" s="348"/>
      <c r="CC221" s="348"/>
      <c r="CD221" s="348"/>
      <c r="CE221" s="348"/>
      <c r="CF221" s="348"/>
      <c r="CG221" s="334"/>
    </row>
    <row r="222" spans="1:85" ht="3" customHeight="1" x14ac:dyDescent="0.15">
      <c r="A222" s="2"/>
      <c r="B222" s="1356"/>
      <c r="C222" s="565"/>
      <c r="D222" s="566"/>
      <c r="E222" s="516"/>
      <c r="F222" s="518"/>
      <c r="G222" s="526"/>
      <c r="H222" s="527"/>
      <c r="I222" s="528"/>
      <c r="J222" s="1468"/>
      <c r="K222" s="1469"/>
      <c r="L222" s="1469"/>
      <c r="M222" s="1469"/>
      <c r="N222" s="1469"/>
      <c r="O222" s="1469"/>
      <c r="P222" s="1469"/>
      <c r="Q222" s="1469"/>
      <c r="R222" s="1469"/>
      <c r="S222" s="1469"/>
      <c r="T222" s="1469"/>
      <c r="U222" s="1469"/>
      <c r="V222" s="1469"/>
      <c r="W222" s="1469"/>
      <c r="X222" s="1469"/>
      <c r="Y222" s="1469"/>
      <c r="Z222" s="1469"/>
      <c r="AA222" s="1470"/>
      <c r="AB222" s="564"/>
      <c r="AC222" s="565"/>
      <c r="AD222" s="566"/>
      <c r="AE222" s="573"/>
      <c r="AF222" s="574"/>
      <c r="AG222" s="574"/>
      <c r="AH222" s="574"/>
      <c r="AI222" s="575"/>
      <c r="AJ222" s="1410"/>
      <c r="AK222" s="1411"/>
      <c r="AL222" s="1411"/>
      <c r="AM222" s="1412"/>
      <c r="AN222" s="438"/>
      <c r="AO222" s="439"/>
      <c r="AP222" s="439"/>
      <c r="AQ222" s="440"/>
      <c r="AR222" s="446"/>
      <c r="AS222" s="447"/>
      <c r="AT222" s="438"/>
      <c r="AU222" s="439"/>
      <c r="AV222" s="439"/>
      <c r="AW222" s="439"/>
      <c r="AX222" s="580"/>
      <c r="BA222" s="308"/>
      <c r="BB222" s="309"/>
      <c r="BC222" s="310"/>
      <c r="BD222" s="330"/>
      <c r="BE222" s="331"/>
      <c r="BF222" s="331"/>
      <c r="BG222" s="331"/>
      <c r="BH222" s="331"/>
      <c r="BI222" s="331"/>
      <c r="BJ222" s="331"/>
      <c r="BK222" s="331"/>
      <c r="BL222" s="331"/>
      <c r="BM222" s="331"/>
      <c r="BN222" s="331"/>
      <c r="BO222" s="331"/>
      <c r="BP222" s="332"/>
      <c r="BQ222" s="321"/>
      <c r="BR222" s="322"/>
      <c r="BS222" s="323"/>
      <c r="BT222" s="349"/>
      <c r="BU222" s="350"/>
      <c r="BV222" s="350"/>
      <c r="BW222" s="350"/>
      <c r="BX222" s="350"/>
      <c r="BY222" s="350"/>
      <c r="BZ222" s="350"/>
      <c r="CA222" s="350"/>
      <c r="CB222" s="350"/>
      <c r="CC222" s="350"/>
      <c r="CD222" s="350"/>
      <c r="CE222" s="350"/>
      <c r="CF222" s="350"/>
      <c r="CG222" s="335"/>
    </row>
    <row r="223" spans="1:85" ht="3" customHeight="1" x14ac:dyDescent="0.15">
      <c r="A223" s="2"/>
      <c r="B223" s="1356"/>
      <c r="C223" s="565"/>
      <c r="D223" s="566"/>
      <c r="E223" s="516"/>
      <c r="F223" s="518"/>
      <c r="G223" s="526"/>
      <c r="H223" s="527"/>
      <c r="I223" s="528"/>
      <c r="J223" s="1468"/>
      <c r="K223" s="1469"/>
      <c r="L223" s="1469"/>
      <c r="M223" s="1469"/>
      <c r="N223" s="1469"/>
      <c r="O223" s="1469"/>
      <c r="P223" s="1469"/>
      <c r="Q223" s="1469"/>
      <c r="R223" s="1469"/>
      <c r="S223" s="1469"/>
      <c r="T223" s="1469"/>
      <c r="U223" s="1469"/>
      <c r="V223" s="1469"/>
      <c r="W223" s="1469"/>
      <c r="X223" s="1469"/>
      <c r="Y223" s="1469"/>
      <c r="Z223" s="1469"/>
      <c r="AA223" s="1470"/>
      <c r="AB223" s="564"/>
      <c r="AC223" s="565"/>
      <c r="AD223" s="566"/>
      <c r="AE223" s="573"/>
      <c r="AF223" s="574"/>
      <c r="AG223" s="574"/>
      <c r="AH223" s="574"/>
      <c r="AI223" s="575"/>
      <c r="AJ223" s="1410"/>
      <c r="AK223" s="1411"/>
      <c r="AL223" s="1411"/>
      <c r="AM223" s="1412"/>
      <c r="AN223" s="438"/>
      <c r="AO223" s="439"/>
      <c r="AP223" s="439"/>
      <c r="AQ223" s="440"/>
      <c r="AR223" s="446"/>
      <c r="AS223" s="447"/>
      <c r="AT223" s="438"/>
      <c r="AU223" s="439"/>
      <c r="AV223" s="439"/>
      <c r="AW223" s="439"/>
      <c r="AX223" s="580"/>
      <c r="BA223" s="308"/>
      <c r="BB223" s="309"/>
      <c r="BC223" s="310"/>
      <c r="BD223" s="417" t="s">
        <v>657</v>
      </c>
      <c r="BE223" s="418"/>
      <c r="BF223" s="418"/>
      <c r="BG223" s="418"/>
      <c r="BH223" s="418"/>
      <c r="BI223" s="418"/>
      <c r="BJ223" s="418"/>
      <c r="BK223" s="418"/>
      <c r="BL223" s="418"/>
      <c r="BM223" s="418"/>
      <c r="BN223" s="418"/>
      <c r="BO223" s="418"/>
      <c r="BP223" s="419"/>
      <c r="BQ223" s="336" t="s">
        <v>813</v>
      </c>
      <c r="BR223" s="337"/>
      <c r="BS223" s="338"/>
      <c r="BT223" s="345" t="str">
        <f>IF(データ!$C$161&lt;&gt;"",IF(データ!$C$161&lt;&gt;"0",データ!$C$161,""),"")</f>
        <v/>
      </c>
      <c r="BU223" s="346"/>
      <c r="BV223" s="346"/>
      <c r="BW223" s="346"/>
      <c r="BX223" s="346"/>
      <c r="BY223" s="346"/>
      <c r="BZ223" s="346"/>
      <c r="CA223" s="346"/>
      <c r="CB223" s="346"/>
      <c r="CC223" s="346"/>
      <c r="CD223" s="346"/>
      <c r="CE223" s="346"/>
      <c r="CF223" s="346"/>
      <c r="CG223" s="333"/>
    </row>
    <row r="224" spans="1:85" ht="3" customHeight="1" x14ac:dyDescent="0.15">
      <c r="A224" s="2"/>
      <c r="B224" s="1356"/>
      <c r="C224" s="565"/>
      <c r="D224" s="566"/>
      <c r="E224" s="516"/>
      <c r="F224" s="518"/>
      <c r="G224" s="526"/>
      <c r="H224" s="527"/>
      <c r="I224" s="528"/>
      <c r="J224" s="1468"/>
      <c r="K224" s="1469"/>
      <c r="L224" s="1469"/>
      <c r="M224" s="1469"/>
      <c r="N224" s="1469"/>
      <c r="O224" s="1469"/>
      <c r="P224" s="1469"/>
      <c r="Q224" s="1469"/>
      <c r="R224" s="1469"/>
      <c r="S224" s="1469"/>
      <c r="T224" s="1469"/>
      <c r="U224" s="1469"/>
      <c r="V224" s="1469"/>
      <c r="W224" s="1469"/>
      <c r="X224" s="1469"/>
      <c r="Y224" s="1469"/>
      <c r="Z224" s="1469"/>
      <c r="AA224" s="1470"/>
      <c r="AB224" s="564"/>
      <c r="AC224" s="565"/>
      <c r="AD224" s="566"/>
      <c r="AE224" s="573"/>
      <c r="AF224" s="574"/>
      <c r="AG224" s="574"/>
      <c r="AH224" s="574"/>
      <c r="AI224" s="575"/>
      <c r="AJ224" s="1410"/>
      <c r="AK224" s="1411"/>
      <c r="AL224" s="1411"/>
      <c r="AM224" s="1412"/>
      <c r="AN224" s="438"/>
      <c r="AO224" s="439"/>
      <c r="AP224" s="439"/>
      <c r="AQ224" s="440"/>
      <c r="AR224" s="446"/>
      <c r="AS224" s="447"/>
      <c r="AT224" s="438"/>
      <c r="AU224" s="439"/>
      <c r="AV224" s="439"/>
      <c r="AW224" s="439"/>
      <c r="AX224" s="580"/>
      <c r="BA224" s="308"/>
      <c r="BB224" s="309"/>
      <c r="BC224" s="310"/>
      <c r="BD224" s="420"/>
      <c r="BE224" s="421"/>
      <c r="BF224" s="421"/>
      <c r="BG224" s="421"/>
      <c r="BH224" s="421"/>
      <c r="BI224" s="421"/>
      <c r="BJ224" s="421"/>
      <c r="BK224" s="421"/>
      <c r="BL224" s="421"/>
      <c r="BM224" s="421"/>
      <c r="BN224" s="421"/>
      <c r="BO224" s="421"/>
      <c r="BP224" s="422"/>
      <c r="BQ224" s="339"/>
      <c r="BR224" s="340"/>
      <c r="BS224" s="341"/>
      <c r="BT224" s="347"/>
      <c r="BU224" s="348"/>
      <c r="BV224" s="348"/>
      <c r="BW224" s="348"/>
      <c r="BX224" s="348"/>
      <c r="BY224" s="348"/>
      <c r="BZ224" s="348"/>
      <c r="CA224" s="348"/>
      <c r="CB224" s="348"/>
      <c r="CC224" s="348"/>
      <c r="CD224" s="348"/>
      <c r="CE224" s="348"/>
      <c r="CF224" s="348"/>
      <c r="CG224" s="334"/>
    </row>
    <row r="225" spans="1:85" ht="3" customHeight="1" x14ac:dyDescent="0.15">
      <c r="A225" s="2"/>
      <c r="B225" s="1356"/>
      <c r="C225" s="565"/>
      <c r="D225" s="566"/>
      <c r="E225" s="516"/>
      <c r="F225" s="518"/>
      <c r="G225" s="526"/>
      <c r="H225" s="527"/>
      <c r="I225" s="528"/>
      <c r="J225" s="1468"/>
      <c r="K225" s="1469"/>
      <c r="L225" s="1469"/>
      <c r="M225" s="1469"/>
      <c r="N225" s="1469"/>
      <c r="O225" s="1469"/>
      <c r="P225" s="1469"/>
      <c r="Q225" s="1469"/>
      <c r="R225" s="1469"/>
      <c r="S225" s="1469"/>
      <c r="T225" s="1469"/>
      <c r="U225" s="1469"/>
      <c r="V225" s="1469"/>
      <c r="W225" s="1469"/>
      <c r="X225" s="1469"/>
      <c r="Y225" s="1469"/>
      <c r="Z225" s="1469"/>
      <c r="AA225" s="1470"/>
      <c r="AB225" s="564"/>
      <c r="AC225" s="565"/>
      <c r="AD225" s="566"/>
      <c r="AE225" s="573"/>
      <c r="AF225" s="574"/>
      <c r="AG225" s="574"/>
      <c r="AH225" s="574"/>
      <c r="AI225" s="575"/>
      <c r="AJ225" s="1410"/>
      <c r="AK225" s="1411"/>
      <c r="AL225" s="1411"/>
      <c r="AM225" s="1412"/>
      <c r="AN225" s="438"/>
      <c r="AO225" s="439"/>
      <c r="AP225" s="439"/>
      <c r="AQ225" s="440"/>
      <c r="AR225" s="446"/>
      <c r="AS225" s="447"/>
      <c r="AT225" s="438"/>
      <c r="AU225" s="439"/>
      <c r="AV225" s="439"/>
      <c r="AW225" s="439"/>
      <c r="AX225" s="580"/>
      <c r="BA225" s="308"/>
      <c r="BB225" s="309"/>
      <c r="BC225" s="310"/>
      <c r="BD225" s="420"/>
      <c r="BE225" s="421"/>
      <c r="BF225" s="421"/>
      <c r="BG225" s="421"/>
      <c r="BH225" s="421"/>
      <c r="BI225" s="421"/>
      <c r="BJ225" s="421"/>
      <c r="BK225" s="421"/>
      <c r="BL225" s="421"/>
      <c r="BM225" s="421"/>
      <c r="BN225" s="421"/>
      <c r="BO225" s="421"/>
      <c r="BP225" s="422"/>
      <c r="BQ225" s="339"/>
      <c r="BR225" s="340"/>
      <c r="BS225" s="341"/>
      <c r="BT225" s="347"/>
      <c r="BU225" s="348"/>
      <c r="BV225" s="348"/>
      <c r="BW225" s="348"/>
      <c r="BX225" s="348"/>
      <c r="BY225" s="348"/>
      <c r="BZ225" s="348"/>
      <c r="CA225" s="348"/>
      <c r="CB225" s="348"/>
      <c r="CC225" s="348"/>
      <c r="CD225" s="348"/>
      <c r="CE225" s="348"/>
      <c r="CF225" s="348"/>
      <c r="CG225" s="334"/>
    </row>
    <row r="226" spans="1:85" ht="3" customHeight="1" x14ac:dyDescent="0.15">
      <c r="A226" s="2"/>
      <c r="B226" s="1356"/>
      <c r="C226" s="565"/>
      <c r="D226" s="566"/>
      <c r="E226" s="516"/>
      <c r="F226" s="518"/>
      <c r="G226" s="529"/>
      <c r="H226" s="530"/>
      <c r="I226" s="531"/>
      <c r="J226" s="1471"/>
      <c r="K226" s="1472"/>
      <c r="L226" s="1472"/>
      <c r="M226" s="1472"/>
      <c r="N226" s="1472"/>
      <c r="O226" s="1472"/>
      <c r="P226" s="1472"/>
      <c r="Q226" s="1472"/>
      <c r="R226" s="1472"/>
      <c r="S226" s="1472"/>
      <c r="T226" s="1472"/>
      <c r="U226" s="1472"/>
      <c r="V226" s="1472"/>
      <c r="W226" s="1472"/>
      <c r="X226" s="1472"/>
      <c r="Y226" s="1472"/>
      <c r="Z226" s="1472"/>
      <c r="AA226" s="1473"/>
      <c r="AB226" s="567"/>
      <c r="AC226" s="568"/>
      <c r="AD226" s="569"/>
      <c r="AE226" s="576"/>
      <c r="AF226" s="577"/>
      <c r="AG226" s="577"/>
      <c r="AH226" s="577"/>
      <c r="AI226" s="578"/>
      <c r="AJ226" s="1413"/>
      <c r="AK226" s="1414"/>
      <c r="AL226" s="1414"/>
      <c r="AM226" s="1415"/>
      <c r="AN226" s="441"/>
      <c r="AO226" s="442"/>
      <c r="AP226" s="442"/>
      <c r="AQ226" s="443"/>
      <c r="AR226" s="448"/>
      <c r="AS226" s="449"/>
      <c r="AT226" s="441"/>
      <c r="AU226" s="442"/>
      <c r="AV226" s="442"/>
      <c r="AW226" s="442"/>
      <c r="AX226" s="581"/>
      <c r="BA226" s="308"/>
      <c r="BB226" s="309"/>
      <c r="BC226" s="310"/>
      <c r="BD226" s="420"/>
      <c r="BE226" s="421"/>
      <c r="BF226" s="421"/>
      <c r="BG226" s="421"/>
      <c r="BH226" s="421"/>
      <c r="BI226" s="421"/>
      <c r="BJ226" s="421"/>
      <c r="BK226" s="421"/>
      <c r="BL226" s="421"/>
      <c r="BM226" s="421"/>
      <c r="BN226" s="421"/>
      <c r="BO226" s="421"/>
      <c r="BP226" s="422"/>
      <c r="BQ226" s="339"/>
      <c r="BR226" s="340"/>
      <c r="BS226" s="341"/>
      <c r="BT226" s="347"/>
      <c r="BU226" s="348"/>
      <c r="BV226" s="348"/>
      <c r="BW226" s="348"/>
      <c r="BX226" s="348"/>
      <c r="BY226" s="348"/>
      <c r="BZ226" s="348"/>
      <c r="CA226" s="348"/>
      <c r="CB226" s="348"/>
      <c r="CC226" s="348"/>
      <c r="CD226" s="348"/>
      <c r="CE226" s="348"/>
      <c r="CF226" s="348"/>
      <c r="CG226" s="334"/>
    </row>
    <row r="227" spans="1:85" ht="3" customHeight="1" x14ac:dyDescent="0.15">
      <c r="A227" s="2"/>
      <c r="B227" s="1356"/>
      <c r="C227" s="565"/>
      <c r="D227" s="566"/>
      <c r="E227" s="516"/>
      <c r="F227" s="518"/>
      <c r="G227" s="488" t="s">
        <v>620</v>
      </c>
      <c r="H227" s="489"/>
      <c r="I227" s="489"/>
      <c r="J227" s="489"/>
      <c r="K227" s="489"/>
      <c r="L227" s="490"/>
      <c r="M227" s="1364"/>
      <c r="N227" s="1365"/>
      <c r="O227" s="1365"/>
      <c r="P227" s="1365"/>
      <c r="Q227" s="1365"/>
      <c r="R227" s="1365"/>
      <c r="S227" s="1365"/>
      <c r="T227" s="1365"/>
      <c r="U227" s="1365"/>
      <c r="V227" s="1365"/>
      <c r="W227" s="1365"/>
      <c r="X227" s="1365"/>
      <c r="Y227" s="1365"/>
      <c r="Z227" s="1365"/>
      <c r="AA227" s="1365"/>
      <c r="AB227" s="1365"/>
      <c r="AC227" s="1365"/>
      <c r="AD227" s="1365"/>
      <c r="AE227" s="1365"/>
      <c r="AF227" s="1365"/>
      <c r="AG227" s="1365"/>
      <c r="AH227" s="1365"/>
      <c r="AI227" s="1365"/>
      <c r="AJ227" s="1365"/>
      <c r="AK227" s="1366"/>
      <c r="AL227" s="450"/>
      <c r="AM227" s="451"/>
      <c r="AN227" s="451"/>
      <c r="AO227" s="451"/>
      <c r="AP227" s="451"/>
      <c r="AQ227" s="451"/>
      <c r="AR227" s="451"/>
      <c r="AS227" s="451"/>
      <c r="AT227" s="451"/>
      <c r="AU227" s="451"/>
      <c r="AV227" s="451"/>
      <c r="AW227" s="451"/>
      <c r="AX227" s="452"/>
      <c r="BA227" s="308"/>
      <c r="BB227" s="309"/>
      <c r="BC227" s="310"/>
      <c r="BD227" s="420"/>
      <c r="BE227" s="421"/>
      <c r="BF227" s="421"/>
      <c r="BG227" s="421"/>
      <c r="BH227" s="421"/>
      <c r="BI227" s="421"/>
      <c r="BJ227" s="421"/>
      <c r="BK227" s="421"/>
      <c r="BL227" s="421"/>
      <c r="BM227" s="421"/>
      <c r="BN227" s="421"/>
      <c r="BO227" s="421"/>
      <c r="BP227" s="422"/>
      <c r="BQ227" s="339"/>
      <c r="BR227" s="340"/>
      <c r="BS227" s="341"/>
      <c r="BT227" s="347"/>
      <c r="BU227" s="348"/>
      <c r="BV227" s="348"/>
      <c r="BW227" s="348"/>
      <c r="BX227" s="348"/>
      <c r="BY227" s="348"/>
      <c r="BZ227" s="348"/>
      <c r="CA227" s="348"/>
      <c r="CB227" s="348"/>
      <c r="CC227" s="348"/>
      <c r="CD227" s="348"/>
      <c r="CE227" s="348"/>
      <c r="CF227" s="348"/>
      <c r="CG227" s="334"/>
    </row>
    <row r="228" spans="1:85" ht="3" customHeight="1" x14ac:dyDescent="0.15">
      <c r="A228" s="2"/>
      <c r="B228" s="1356"/>
      <c r="C228" s="565"/>
      <c r="D228" s="566"/>
      <c r="E228" s="516"/>
      <c r="F228" s="518"/>
      <c r="G228" s="491"/>
      <c r="H228" s="492"/>
      <c r="I228" s="492"/>
      <c r="J228" s="492"/>
      <c r="K228" s="492"/>
      <c r="L228" s="493"/>
      <c r="M228" s="1367"/>
      <c r="N228" s="1368"/>
      <c r="O228" s="1368"/>
      <c r="P228" s="1368"/>
      <c r="Q228" s="1368"/>
      <c r="R228" s="1368"/>
      <c r="S228" s="1368"/>
      <c r="T228" s="1368"/>
      <c r="U228" s="1368"/>
      <c r="V228" s="1368"/>
      <c r="W228" s="1368"/>
      <c r="X228" s="1368"/>
      <c r="Y228" s="1368"/>
      <c r="Z228" s="1368"/>
      <c r="AA228" s="1368"/>
      <c r="AB228" s="1368"/>
      <c r="AC228" s="1368"/>
      <c r="AD228" s="1368"/>
      <c r="AE228" s="1368"/>
      <c r="AF228" s="1368"/>
      <c r="AG228" s="1368"/>
      <c r="AH228" s="1368"/>
      <c r="AI228" s="1368"/>
      <c r="AJ228" s="1368"/>
      <c r="AK228" s="1369"/>
      <c r="AL228" s="453"/>
      <c r="AM228" s="454"/>
      <c r="AN228" s="454"/>
      <c r="AO228" s="454"/>
      <c r="AP228" s="454"/>
      <c r="AQ228" s="454"/>
      <c r="AR228" s="454"/>
      <c r="AS228" s="454"/>
      <c r="AT228" s="454"/>
      <c r="AU228" s="454"/>
      <c r="AV228" s="454"/>
      <c r="AW228" s="454"/>
      <c r="AX228" s="455"/>
      <c r="BA228" s="308"/>
      <c r="BB228" s="309"/>
      <c r="BC228" s="310"/>
      <c r="BD228" s="423"/>
      <c r="BE228" s="424"/>
      <c r="BF228" s="424"/>
      <c r="BG228" s="424"/>
      <c r="BH228" s="424"/>
      <c r="BI228" s="424"/>
      <c r="BJ228" s="424"/>
      <c r="BK228" s="424"/>
      <c r="BL228" s="424"/>
      <c r="BM228" s="424"/>
      <c r="BN228" s="424"/>
      <c r="BO228" s="424"/>
      <c r="BP228" s="425"/>
      <c r="BQ228" s="342"/>
      <c r="BR228" s="343"/>
      <c r="BS228" s="344"/>
      <c r="BT228" s="349"/>
      <c r="BU228" s="350"/>
      <c r="BV228" s="350"/>
      <c r="BW228" s="350"/>
      <c r="BX228" s="350"/>
      <c r="BY228" s="350"/>
      <c r="BZ228" s="350"/>
      <c r="CA228" s="350"/>
      <c r="CB228" s="350"/>
      <c r="CC228" s="350"/>
      <c r="CD228" s="350"/>
      <c r="CE228" s="350"/>
      <c r="CF228" s="350"/>
      <c r="CG228" s="335"/>
    </row>
    <row r="229" spans="1:85" ht="3" customHeight="1" x14ac:dyDescent="0.15">
      <c r="A229" s="2"/>
      <c r="B229" s="1356"/>
      <c r="C229" s="565"/>
      <c r="D229" s="566"/>
      <c r="E229" s="516"/>
      <c r="F229" s="518"/>
      <c r="G229" s="491"/>
      <c r="H229" s="492"/>
      <c r="I229" s="492"/>
      <c r="J229" s="492"/>
      <c r="K229" s="492"/>
      <c r="L229" s="493"/>
      <c r="M229" s="1367"/>
      <c r="N229" s="1368"/>
      <c r="O229" s="1368"/>
      <c r="P229" s="1368"/>
      <c r="Q229" s="1368"/>
      <c r="R229" s="1368"/>
      <c r="S229" s="1368"/>
      <c r="T229" s="1368"/>
      <c r="U229" s="1368"/>
      <c r="V229" s="1368"/>
      <c r="W229" s="1368"/>
      <c r="X229" s="1368"/>
      <c r="Y229" s="1368"/>
      <c r="Z229" s="1368"/>
      <c r="AA229" s="1368"/>
      <c r="AB229" s="1368"/>
      <c r="AC229" s="1368"/>
      <c r="AD229" s="1368"/>
      <c r="AE229" s="1368"/>
      <c r="AF229" s="1368"/>
      <c r="AG229" s="1368"/>
      <c r="AH229" s="1368"/>
      <c r="AI229" s="1368"/>
      <c r="AJ229" s="1368"/>
      <c r="AK229" s="1369"/>
      <c r="AL229" s="453"/>
      <c r="AM229" s="454"/>
      <c r="AN229" s="454"/>
      <c r="AO229" s="454"/>
      <c r="AP229" s="454"/>
      <c r="AQ229" s="454"/>
      <c r="AR229" s="454"/>
      <c r="AS229" s="454"/>
      <c r="AT229" s="454"/>
      <c r="AU229" s="454"/>
      <c r="AV229" s="454"/>
      <c r="AW229" s="454"/>
      <c r="AX229" s="455"/>
      <c r="BA229" s="308"/>
      <c r="BB229" s="309"/>
      <c r="BC229" s="310"/>
      <c r="BD229" s="417" t="s">
        <v>658</v>
      </c>
      <c r="BE229" s="418"/>
      <c r="BF229" s="418"/>
      <c r="BG229" s="418"/>
      <c r="BH229" s="418"/>
      <c r="BI229" s="418"/>
      <c r="BJ229" s="418"/>
      <c r="BK229" s="418"/>
      <c r="BL229" s="418"/>
      <c r="BM229" s="418"/>
      <c r="BN229" s="418"/>
      <c r="BO229" s="418"/>
      <c r="BP229" s="419"/>
      <c r="BQ229" s="336" t="s">
        <v>814</v>
      </c>
      <c r="BR229" s="337"/>
      <c r="BS229" s="338"/>
      <c r="BT229" s="351" t="str">
        <f>IF(データ!$C$162&lt;&gt;"",IF(データ!$C$162&lt;&gt;"0",データ!$C$162,""),"")</f>
        <v/>
      </c>
      <c r="BU229" s="352"/>
      <c r="BV229" s="352"/>
      <c r="BW229" s="352"/>
      <c r="BX229" s="352"/>
      <c r="BY229" s="352"/>
      <c r="BZ229" s="352"/>
      <c r="CA229" s="352"/>
      <c r="CB229" s="352"/>
      <c r="CC229" s="352"/>
      <c r="CD229" s="352"/>
      <c r="CE229" s="352"/>
      <c r="CF229" s="352"/>
      <c r="CG229" s="333"/>
    </row>
    <row r="230" spans="1:85" ht="3" customHeight="1" x14ac:dyDescent="0.15">
      <c r="A230" s="2"/>
      <c r="B230" s="1356"/>
      <c r="C230" s="565"/>
      <c r="D230" s="566"/>
      <c r="E230" s="586"/>
      <c r="F230" s="587"/>
      <c r="G230" s="494"/>
      <c r="H230" s="495"/>
      <c r="I230" s="495"/>
      <c r="J230" s="495"/>
      <c r="K230" s="495"/>
      <c r="L230" s="496"/>
      <c r="M230" s="1370"/>
      <c r="N230" s="1371"/>
      <c r="O230" s="1371"/>
      <c r="P230" s="1371"/>
      <c r="Q230" s="1371"/>
      <c r="R230" s="1371"/>
      <c r="S230" s="1371"/>
      <c r="T230" s="1371"/>
      <c r="U230" s="1371"/>
      <c r="V230" s="1371"/>
      <c r="W230" s="1371"/>
      <c r="X230" s="1371"/>
      <c r="Y230" s="1371"/>
      <c r="Z230" s="1371"/>
      <c r="AA230" s="1371"/>
      <c r="AB230" s="1371"/>
      <c r="AC230" s="1371"/>
      <c r="AD230" s="1371"/>
      <c r="AE230" s="1371"/>
      <c r="AF230" s="1371"/>
      <c r="AG230" s="1371"/>
      <c r="AH230" s="1371"/>
      <c r="AI230" s="1371"/>
      <c r="AJ230" s="1371"/>
      <c r="AK230" s="1372"/>
      <c r="AL230" s="456"/>
      <c r="AM230" s="457"/>
      <c r="AN230" s="457"/>
      <c r="AO230" s="457"/>
      <c r="AP230" s="457"/>
      <c r="AQ230" s="457"/>
      <c r="AR230" s="457"/>
      <c r="AS230" s="457"/>
      <c r="AT230" s="457"/>
      <c r="AU230" s="457"/>
      <c r="AV230" s="457"/>
      <c r="AW230" s="457"/>
      <c r="AX230" s="458"/>
      <c r="BA230" s="308"/>
      <c r="BB230" s="309"/>
      <c r="BC230" s="310"/>
      <c r="BD230" s="420"/>
      <c r="BE230" s="421"/>
      <c r="BF230" s="421"/>
      <c r="BG230" s="421"/>
      <c r="BH230" s="421"/>
      <c r="BI230" s="421"/>
      <c r="BJ230" s="421"/>
      <c r="BK230" s="421"/>
      <c r="BL230" s="421"/>
      <c r="BM230" s="421"/>
      <c r="BN230" s="421"/>
      <c r="BO230" s="421"/>
      <c r="BP230" s="422"/>
      <c r="BQ230" s="339"/>
      <c r="BR230" s="340"/>
      <c r="BS230" s="341"/>
      <c r="BT230" s="353"/>
      <c r="BU230" s="354"/>
      <c r="BV230" s="354"/>
      <c r="BW230" s="354"/>
      <c r="BX230" s="354"/>
      <c r="BY230" s="354"/>
      <c r="BZ230" s="354"/>
      <c r="CA230" s="354"/>
      <c r="CB230" s="354"/>
      <c r="CC230" s="354"/>
      <c r="CD230" s="354"/>
      <c r="CE230" s="354"/>
      <c r="CF230" s="354"/>
      <c r="CG230" s="334"/>
    </row>
    <row r="231" spans="1:85" ht="3" customHeight="1" x14ac:dyDescent="0.15">
      <c r="A231" s="2"/>
      <c r="B231" s="1356"/>
      <c r="C231" s="565"/>
      <c r="D231" s="566"/>
      <c r="E231" s="513">
        <v>2</v>
      </c>
      <c r="F231" s="515"/>
      <c r="G231" s="1289" t="s">
        <v>653</v>
      </c>
      <c r="H231" s="1290"/>
      <c r="I231" s="1291"/>
      <c r="J231" s="635" t="str">
        <f>IF(データ!$N$149&lt;&gt;"",データ!$N$149,"")</f>
        <v/>
      </c>
      <c r="K231" s="636"/>
      <c r="L231" s="636"/>
      <c r="M231" s="636"/>
      <c r="N231" s="636"/>
      <c r="O231" s="636"/>
      <c r="P231" s="636"/>
      <c r="Q231" s="636"/>
      <c r="R231" s="636"/>
      <c r="S231" s="636"/>
      <c r="T231" s="636"/>
      <c r="U231" s="636"/>
      <c r="V231" s="636"/>
      <c r="W231" s="636"/>
      <c r="X231" s="636"/>
      <c r="Y231" s="636"/>
      <c r="Z231" s="636"/>
      <c r="AA231" s="637"/>
      <c r="AB231" s="561" t="s">
        <v>627</v>
      </c>
      <c r="AC231" s="562"/>
      <c r="AD231" s="563"/>
      <c r="AE231" s="570" t="str">
        <f>IF(データ!$C$149&lt;&gt;"",データ!$C$149,"")</f>
        <v/>
      </c>
      <c r="AF231" s="571"/>
      <c r="AG231" s="571"/>
      <c r="AH231" s="571"/>
      <c r="AI231" s="572"/>
      <c r="AJ231" s="1407" t="s">
        <v>647</v>
      </c>
      <c r="AK231" s="1408"/>
      <c r="AL231" s="1408"/>
      <c r="AM231" s="1409"/>
      <c r="AN231" s="435" t="str">
        <f>IF(データ!$H$149&lt;&gt;"","同居",IF(データ!$I$149&lt;&gt;"","別居",""))</f>
        <v/>
      </c>
      <c r="AO231" s="436"/>
      <c r="AP231" s="436"/>
      <c r="AQ231" s="437"/>
      <c r="AR231" s="444" t="s">
        <v>629</v>
      </c>
      <c r="AS231" s="445"/>
      <c r="AT231" s="435" t="str">
        <f>IF(データ!$J$149&lt;&gt;"",データ!$J$149,"")</f>
        <v/>
      </c>
      <c r="AU231" s="436"/>
      <c r="AV231" s="436"/>
      <c r="AW231" s="436"/>
      <c r="AX231" s="579"/>
      <c r="BA231" s="308"/>
      <c r="BB231" s="309"/>
      <c r="BC231" s="310"/>
      <c r="BD231" s="420"/>
      <c r="BE231" s="421"/>
      <c r="BF231" s="421"/>
      <c r="BG231" s="421"/>
      <c r="BH231" s="421"/>
      <c r="BI231" s="421"/>
      <c r="BJ231" s="421"/>
      <c r="BK231" s="421"/>
      <c r="BL231" s="421"/>
      <c r="BM231" s="421"/>
      <c r="BN231" s="421"/>
      <c r="BO231" s="421"/>
      <c r="BP231" s="422"/>
      <c r="BQ231" s="339"/>
      <c r="BR231" s="340"/>
      <c r="BS231" s="341"/>
      <c r="BT231" s="353"/>
      <c r="BU231" s="354"/>
      <c r="BV231" s="354"/>
      <c r="BW231" s="354"/>
      <c r="BX231" s="354"/>
      <c r="BY231" s="354"/>
      <c r="BZ231" s="354"/>
      <c r="CA231" s="354"/>
      <c r="CB231" s="354"/>
      <c r="CC231" s="354"/>
      <c r="CD231" s="354"/>
      <c r="CE231" s="354"/>
      <c r="CF231" s="354"/>
      <c r="CG231" s="334"/>
    </row>
    <row r="232" spans="1:85" ht="3" customHeight="1" x14ac:dyDescent="0.15">
      <c r="A232" s="2"/>
      <c r="B232" s="1356"/>
      <c r="C232" s="565"/>
      <c r="D232" s="566"/>
      <c r="E232" s="516"/>
      <c r="F232" s="518"/>
      <c r="G232" s="1292"/>
      <c r="H232" s="1293"/>
      <c r="I232" s="1294"/>
      <c r="J232" s="241"/>
      <c r="K232" s="242"/>
      <c r="L232" s="242"/>
      <c r="M232" s="242"/>
      <c r="N232" s="242"/>
      <c r="O232" s="242"/>
      <c r="P232" s="242"/>
      <c r="Q232" s="242"/>
      <c r="R232" s="242"/>
      <c r="S232" s="242"/>
      <c r="T232" s="242"/>
      <c r="U232" s="242"/>
      <c r="V232" s="242"/>
      <c r="W232" s="242"/>
      <c r="X232" s="242"/>
      <c r="Y232" s="242"/>
      <c r="Z232" s="242"/>
      <c r="AA232" s="243"/>
      <c r="AB232" s="564"/>
      <c r="AC232" s="565"/>
      <c r="AD232" s="566"/>
      <c r="AE232" s="573"/>
      <c r="AF232" s="574"/>
      <c r="AG232" s="574"/>
      <c r="AH232" s="574"/>
      <c r="AI232" s="575"/>
      <c r="AJ232" s="1410"/>
      <c r="AK232" s="1411"/>
      <c r="AL232" s="1411"/>
      <c r="AM232" s="1412"/>
      <c r="AN232" s="438"/>
      <c r="AO232" s="439"/>
      <c r="AP232" s="439"/>
      <c r="AQ232" s="440"/>
      <c r="AR232" s="446"/>
      <c r="AS232" s="447"/>
      <c r="AT232" s="438"/>
      <c r="AU232" s="439"/>
      <c r="AV232" s="439"/>
      <c r="AW232" s="439"/>
      <c r="AX232" s="580"/>
      <c r="BA232" s="308"/>
      <c r="BB232" s="309"/>
      <c r="BC232" s="310"/>
      <c r="BD232" s="420"/>
      <c r="BE232" s="421"/>
      <c r="BF232" s="421"/>
      <c r="BG232" s="421"/>
      <c r="BH232" s="421"/>
      <c r="BI232" s="421"/>
      <c r="BJ232" s="421"/>
      <c r="BK232" s="421"/>
      <c r="BL232" s="421"/>
      <c r="BM232" s="421"/>
      <c r="BN232" s="421"/>
      <c r="BO232" s="421"/>
      <c r="BP232" s="422"/>
      <c r="BQ232" s="339"/>
      <c r="BR232" s="340"/>
      <c r="BS232" s="341"/>
      <c r="BT232" s="353"/>
      <c r="BU232" s="354"/>
      <c r="BV232" s="354"/>
      <c r="BW232" s="354"/>
      <c r="BX232" s="354"/>
      <c r="BY232" s="354"/>
      <c r="BZ232" s="354"/>
      <c r="CA232" s="354"/>
      <c r="CB232" s="354"/>
      <c r="CC232" s="354"/>
      <c r="CD232" s="354"/>
      <c r="CE232" s="354"/>
      <c r="CF232" s="354"/>
      <c r="CG232" s="334"/>
    </row>
    <row r="233" spans="1:85" ht="3" customHeight="1" x14ac:dyDescent="0.15">
      <c r="A233" s="2"/>
      <c r="B233" s="1356"/>
      <c r="C233" s="565"/>
      <c r="D233" s="566"/>
      <c r="E233" s="516"/>
      <c r="F233" s="518"/>
      <c r="G233" s="1292"/>
      <c r="H233" s="1293"/>
      <c r="I233" s="1294"/>
      <c r="J233" s="241"/>
      <c r="K233" s="242"/>
      <c r="L233" s="242"/>
      <c r="M233" s="242"/>
      <c r="N233" s="242"/>
      <c r="O233" s="242"/>
      <c r="P233" s="242"/>
      <c r="Q233" s="242"/>
      <c r="R233" s="242"/>
      <c r="S233" s="242"/>
      <c r="T233" s="242"/>
      <c r="U233" s="242"/>
      <c r="V233" s="242"/>
      <c r="W233" s="242"/>
      <c r="X233" s="242"/>
      <c r="Y233" s="242"/>
      <c r="Z233" s="242"/>
      <c r="AA233" s="243"/>
      <c r="AB233" s="564"/>
      <c r="AC233" s="565"/>
      <c r="AD233" s="566"/>
      <c r="AE233" s="573"/>
      <c r="AF233" s="574"/>
      <c r="AG233" s="574"/>
      <c r="AH233" s="574"/>
      <c r="AI233" s="575"/>
      <c r="AJ233" s="1410"/>
      <c r="AK233" s="1411"/>
      <c r="AL233" s="1411"/>
      <c r="AM233" s="1412"/>
      <c r="AN233" s="438"/>
      <c r="AO233" s="439"/>
      <c r="AP233" s="439"/>
      <c r="AQ233" s="440"/>
      <c r="AR233" s="446"/>
      <c r="AS233" s="447"/>
      <c r="AT233" s="438"/>
      <c r="AU233" s="439"/>
      <c r="AV233" s="439"/>
      <c r="AW233" s="439"/>
      <c r="AX233" s="580"/>
      <c r="BA233" s="308"/>
      <c r="BB233" s="309"/>
      <c r="BC233" s="310"/>
      <c r="BD233" s="420"/>
      <c r="BE233" s="421"/>
      <c r="BF233" s="421"/>
      <c r="BG233" s="421"/>
      <c r="BH233" s="421"/>
      <c r="BI233" s="421"/>
      <c r="BJ233" s="421"/>
      <c r="BK233" s="421"/>
      <c r="BL233" s="421"/>
      <c r="BM233" s="421"/>
      <c r="BN233" s="421"/>
      <c r="BO233" s="421"/>
      <c r="BP233" s="422"/>
      <c r="BQ233" s="339"/>
      <c r="BR233" s="340"/>
      <c r="BS233" s="341"/>
      <c r="BT233" s="353"/>
      <c r="BU233" s="354"/>
      <c r="BV233" s="354"/>
      <c r="BW233" s="354"/>
      <c r="BX233" s="354"/>
      <c r="BY233" s="354"/>
      <c r="BZ233" s="354"/>
      <c r="CA233" s="354"/>
      <c r="CB233" s="354"/>
      <c r="CC233" s="354"/>
      <c r="CD233" s="354"/>
      <c r="CE233" s="354"/>
      <c r="CF233" s="354"/>
      <c r="CG233" s="334"/>
    </row>
    <row r="234" spans="1:85" ht="3" customHeight="1" x14ac:dyDescent="0.15">
      <c r="A234" s="2"/>
      <c r="B234" s="1356"/>
      <c r="C234" s="565"/>
      <c r="D234" s="566"/>
      <c r="E234" s="516"/>
      <c r="F234" s="518"/>
      <c r="G234" s="1292"/>
      <c r="H234" s="1293"/>
      <c r="I234" s="1294"/>
      <c r="J234" s="241"/>
      <c r="K234" s="242"/>
      <c r="L234" s="242"/>
      <c r="M234" s="242"/>
      <c r="N234" s="242"/>
      <c r="O234" s="242"/>
      <c r="P234" s="242"/>
      <c r="Q234" s="242"/>
      <c r="R234" s="242"/>
      <c r="S234" s="242"/>
      <c r="T234" s="242"/>
      <c r="U234" s="242"/>
      <c r="V234" s="242"/>
      <c r="W234" s="242"/>
      <c r="X234" s="242"/>
      <c r="Y234" s="242"/>
      <c r="Z234" s="242"/>
      <c r="AA234" s="243"/>
      <c r="AB234" s="564"/>
      <c r="AC234" s="565"/>
      <c r="AD234" s="566"/>
      <c r="AE234" s="573"/>
      <c r="AF234" s="574"/>
      <c r="AG234" s="574"/>
      <c r="AH234" s="574"/>
      <c r="AI234" s="575"/>
      <c r="AJ234" s="1410"/>
      <c r="AK234" s="1411"/>
      <c r="AL234" s="1411"/>
      <c r="AM234" s="1412"/>
      <c r="AN234" s="438"/>
      <c r="AO234" s="439"/>
      <c r="AP234" s="439"/>
      <c r="AQ234" s="440"/>
      <c r="AR234" s="446"/>
      <c r="AS234" s="447"/>
      <c r="AT234" s="438"/>
      <c r="AU234" s="439"/>
      <c r="AV234" s="439"/>
      <c r="AW234" s="439"/>
      <c r="AX234" s="580"/>
      <c r="BA234" s="308"/>
      <c r="BB234" s="309"/>
      <c r="BC234" s="310"/>
      <c r="BD234" s="423"/>
      <c r="BE234" s="424"/>
      <c r="BF234" s="424"/>
      <c r="BG234" s="424"/>
      <c r="BH234" s="424"/>
      <c r="BI234" s="424"/>
      <c r="BJ234" s="424"/>
      <c r="BK234" s="424"/>
      <c r="BL234" s="424"/>
      <c r="BM234" s="424"/>
      <c r="BN234" s="424"/>
      <c r="BO234" s="424"/>
      <c r="BP234" s="425"/>
      <c r="BQ234" s="342"/>
      <c r="BR234" s="343"/>
      <c r="BS234" s="344"/>
      <c r="BT234" s="355"/>
      <c r="BU234" s="356"/>
      <c r="BV234" s="356"/>
      <c r="BW234" s="356"/>
      <c r="BX234" s="356"/>
      <c r="BY234" s="356"/>
      <c r="BZ234" s="356"/>
      <c r="CA234" s="356"/>
      <c r="CB234" s="356"/>
      <c r="CC234" s="356"/>
      <c r="CD234" s="356"/>
      <c r="CE234" s="356"/>
      <c r="CF234" s="356"/>
      <c r="CG234" s="335"/>
    </row>
    <row r="235" spans="1:85" ht="3" customHeight="1" x14ac:dyDescent="0.15">
      <c r="A235" s="2"/>
      <c r="B235" s="1356"/>
      <c r="C235" s="565"/>
      <c r="D235" s="566"/>
      <c r="E235" s="516"/>
      <c r="F235" s="518"/>
      <c r="G235" s="1295"/>
      <c r="H235" s="1296"/>
      <c r="I235" s="1297"/>
      <c r="J235" s="244"/>
      <c r="K235" s="245"/>
      <c r="L235" s="245"/>
      <c r="M235" s="245"/>
      <c r="N235" s="245"/>
      <c r="O235" s="245"/>
      <c r="P235" s="245"/>
      <c r="Q235" s="245"/>
      <c r="R235" s="245"/>
      <c r="S235" s="245"/>
      <c r="T235" s="245"/>
      <c r="U235" s="245"/>
      <c r="V235" s="245"/>
      <c r="W235" s="245"/>
      <c r="X235" s="245"/>
      <c r="Y235" s="245"/>
      <c r="Z235" s="245"/>
      <c r="AA235" s="246"/>
      <c r="AB235" s="564"/>
      <c r="AC235" s="565"/>
      <c r="AD235" s="566"/>
      <c r="AE235" s="573"/>
      <c r="AF235" s="574"/>
      <c r="AG235" s="574"/>
      <c r="AH235" s="574"/>
      <c r="AI235" s="575"/>
      <c r="AJ235" s="1410"/>
      <c r="AK235" s="1411"/>
      <c r="AL235" s="1411"/>
      <c r="AM235" s="1412"/>
      <c r="AN235" s="438"/>
      <c r="AO235" s="439"/>
      <c r="AP235" s="439"/>
      <c r="AQ235" s="440"/>
      <c r="AR235" s="446"/>
      <c r="AS235" s="447"/>
      <c r="AT235" s="438"/>
      <c r="AU235" s="439"/>
      <c r="AV235" s="439"/>
      <c r="AW235" s="439"/>
      <c r="AX235" s="580"/>
      <c r="BA235" s="308"/>
      <c r="BB235" s="309"/>
      <c r="BC235" s="310"/>
      <c r="BD235" s="417" t="s">
        <v>795</v>
      </c>
      <c r="BE235" s="418"/>
      <c r="BF235" s="418"/>
      <c r="BG235" s="418"/>
      <c r="BH235" s="418"/>
      <c r="BI235" s="418"/>
      <c r="BJ235" s="418"/>
      <c r="BK235" s="418"/>
      <c r="BL235" s="418"/>
      <c r="BM235" s="418"/>
      <c r="BN235" s="418"/>
      <c r="BO235" s="418"/>
      <c r="BP235" s="419"/>
      <c r="BQ235" s="336"/>
      <c r="BR235" s="337"/>
      <c r="BS235" s="338"/>
      <c r="BT235" s="351" t="str">
        <f>IF(データ!$C$163&lt;&gt;"",SUM(VALUE(データ!$C$163),VALUE(- データ!$C$62),VALUE(- データ!$C$64)),"")</f>
        <v/>
      </c>
      <c r="BU235" s="352"/>
      <c r="BV235" s="352"/>
      <c r="BW235" s="352"/>
      <c r="BX235" s="352"/>
      <c r="BY235" s="352"/>
      <c r="BZ235" s="352"/>
      <c r="CA235" s="352"/>
      <c r="CB235" s="352"/>
      <c r="CC235" s="352"/>
      <c r="CD235" s="352"/>
      <c r="CE235" s="352"/>
      <c r="CF235" s="352"/>
      <c r="CG235" s="333"/>
    </row>
    <row r="236" spans="1:85" ht="3" customHeight="1" x14ac:dyDescent="0.15">
      <c r="A236" s="2"/>
      <c r="B236" s="1356"/>
      <c r="C236" s="565"/>
      <c r="D236" s="566"/>
      <c r="E236" s="516"/>
      <c r="F236" s="518"/>
      <c r="G236" s="523" t="s">
        <v>623</v>
      </c>
      <c r="H236" s="524"/>
      <c r="I236" s="525"/>
      <c r="J236" s="1364" t="str">
        <f>IF(データ!$B$149&lt;&gt;"",データ!$B$149,"")</f>
        <v/>
      </c>
      <c r="K236" s="1365"/>
      <c r="L236" s="1365"/>
      <c r="M236" s="1365"/>
      <c r="N236" s="1365"/>
      <c r="O236" s="1365"/>
      <c r="P236" s="1365"/>
      <c r="Q236" s="1365"/>
      <c r="R236" s="1365"/>
      <c r="S236" s="1365"/>
      <c r="T236" s="1365"/>
      <c r="U236" s="1365"/>
      <c r="V236" s="1365"/>
      <c r="W236" s="1365"/>
      <c r="X236" s="1365"/>
      <c r="Y236" s="1365"/>
      <c r="Z236" s="1365"/>
      <c r="AA236" s="1366"/>
      <c r="AB236" s="564"/>
      <c r="AC236" s="565"/>
      <c r="AD236" s="566"/>
      <c r="AE236" s="573"/>
      <c r="AF236" s="574"/>
      <c r="AG236" s="574"/>
      <c r="AH236" s="574"/>
      <c r="AI236" s="575"/>
      <c r="AJ236" s="1410"/>
      <c r="AK236" s="1411"/>
      <c r="AL236" s="1411"/>
      <c r="AM236" s="1412"/>
      <c r="AN236" s="438"/>
      <c r="AO236" s="439"/>
      <c r="AP236" s="439"/>
      <c r="AQ236" s="440"/>
      <c r="AR236" s="446"/>
      <c r="AS236" s="447"/>
      <c r="AT236" s="438"/>
      <c r="AU236" s="439"/>
      <c r="AV236" s="439"/>
      <c r="AW236" s="439"/>
      <c r="AX236" s="580"/>
      <c r="BA236" s="308"/>
      <c r="BB236" s="309"/>
      <c r="BC236" s="310"/>
      <c r="BD236" s="420"/>
      <c r="BE236" s="421"/>
      <c r="BF236" s="421"/>
      <c r="BG236" s="421"/>
      <c r="BH236" s="421"/>
      <c r="BI236" s="421"/>
      <c r="BJ236" s="421"/>
      <c r="BK236" s="421"/>
      <c r="BL236" s="421"/>
      <c r="BM236" s="421"/>
      <c r="BN236" s="421"/>
      <c r="BO236" s="421"/>
      <c r="BP236" s="422"/>
      <c r="BQ236" s="339"/>
      <c r="BR236" s="340"/>
      <c r="BS236" s="341"/>
      <c r="BT236" s="353"/>
      <c r="BU236" s="354"/>
      <c r="BV236" s="354"/>
      <c r="BW236" s="354"/>
      <c r="BX236" s="354"/>
      <c r="BY236" s="354"/>
      <c r="BZ236" s="354"/>
      <c r="CA236" s="354"/>
      <c r="CB236" s="354"/>
      <c r="CC236" s="354"/>
      <c r="CD236" s="354"/>
      <c r="CE236" s="354"/>
      <c r="CF236" s="354"/>
      <c r="CG236" s="334"/>
    </row>
    <row r="237" spans="1:85" ht="3" customHeight="1" x14ac:dyDescent="0.15">
      <c r="A237" s="2"/>
      <c r="B237" s="1356"/>
      <c r="C237" s="565"/>
      <c r="D237" s="566"/>
      <c r="E237" s="516"/>
      <c r="F237" s="518"/>
      <c r="G237" s="526"/>
      <c r="H237" s="527"/>
      <c r="I237" s="528"/>
      <c r="J237" s="1367"/>
      <c r="K237" s="1368"/>
      <c r="L237" s="1368"/>
      <c r="M237" s="1368"/>
      <c r="N237" s="1368"/>
      <c r="O237" s="1368"/>
      <c r="P237" s="1368"/>
      <c r="Q237" s="1368"/>
      <c r="R237" s="1368"/>
      <c r="S237" s="1368"/>
      <c r="T237" s="1368"/>
      <c r="U237" s="1368"/>
      <c r="V237" s="1368"/>
      <c r="W237" s="1368"/>
      <c r="X237" s="1368"/>
      <c r="Y237" s="1368"/>
      <c r="Z237" s="1368"/>
      <c r="AA237" s="1369"/>
      <c r="AB237" s="564"/>
      <c r="AC237" s="565"/>
      <c r="AD237" s="566"/>
      <c r="AE237" s="573"/>
      <c r="AF237" s="574"/>
      <c r="AG237" s="574"/>
      <c r="AH237" s="574"/>
      <c r="AI237" s="575"/>
      <c r="AJ237" s="1410"/>
      <c r="AK237" s="1411"/>
      <c r="AL237" s="1411"/>
      <c r="AM237" s="1412"/>
      <c r="AN237" s="438"/>
      <c r="AO237" s="439"/>
      <c r="AP237" s="439"/>
      <c r="AQ237" s="440"/>
      <c r="AR237" s="446"/>
      <c r="AS237" s="447"/>
      <c r="AT237" s="438"/>
      <c r="AU237" s="439"/>
      <c r="AV237" s="439"/>
      <c r="AW237" s="439"/>
      <c r="AX237" s="580"/>
      <c r="BA237" s="308"/>
      <c r="BB237" s="309"/>
      <c r="BC237" s="310"/>
      <c r="BD237" s="420"/>
      <c r="BE237" s="421"/>
      <c r="BF237" s="421"/>
      <c r="BG237" s="421"/>
      <c r="BH237" s="421"/>
      <c r="BI237" s="421"/>
      <c r="BJ237" s="421"/>
      <c r="BK237" s="421"/>
      <c r="BL237" s="421"/>
      <c r="BM237" s="421"/>
      <c r="BN237" s="421"/>
      <c r="BO237" s="421"/>
      <c r="BP237" s="422"/>
      <c r="BQ237" s="339"/>
      <c r="BR237" s="340"/>
      <c r="BS237" s="341"/>
      <c r="BT237" s="353"/>
      <c r="BU237" s="354"/>
      <c r="BV237" s="354"/>
      <c r="BW237" s="354"/>
      <c r="BX237" s="354"/>
      <c r="BY237" s="354"/>
      <c r="BZ237" s="354"/>
      <c r="CA237" s="354"/>
      <c r="CB237" s="354"/>
      <c r="CC237" s="354"/>
      <c r="CD237" s="354"/>
      <c r="CE237" s="354"/>
      <c r="CF237" s="354"/>
      <c r="CG237" s="334"/>
    </row>
    <row r="238" spans="1:85" ht="3" customHeight="1" x14ac:dyDescent="0.15">
      <c r="A238" s="2"/>
      <c r="B238" s="1356"/>
      <c r="C238" s="565"/>
      <c r="D238" s="566"/>
      <c r="E238" s="516"/>
      <c r="F238" s="518"/>
      <c r="G238" s="526"/>
      <c r="H238" s="527"/>
      <c r="I238" s="528"/>
      <c r="J238" s="1367"/>
      <c r="K238" s="1368"/>
      <c r="L238" s="1368"/>
      <c r="M238" s="1368"/>
      <c r="N238" s="1368"/>
      <c r="O238" s="1368"/>
      <c r="P238" s="1368"/>
      <c r="Q238" s="1368"/>
      <c r="R238" s="1368"/>
      <c r="S238" s="1368"/>
      <c r="T238" s="1368"/>
      <c r="U238" s="1368"/>
      <c r="V238" s="1368"/>
      <c r="W238" s="1368"/>
      <c r="X238" s="1368"/>
      <c r="Y238" s="1368"/>
      <c r="Z238" s="1368"/>
      <c r="AA238" s="1369"/>
      <c r="AB238" s="564"/>
      <c r="AC238" s="565"/>
      <c r="AD238" s="566"/>
      <c r="AE238" s="573"/>
      <c r="AF238" s="574"/>
      <c r="AG238" s="574"/>
      <c r="AH238" s="574"/>
      <c r="AI238" s="575"/>
      <c r="AJ238" s="1410"/>
      <c r="AK238" s="1411"/>
      <c r="AL238" s="1411"/>
      <c r="AM238" s="1412"/>
      <c r="AN238" s="438"/>
      <c r="AO238" s="439"/>
      <c r="AP238" s="439"/>
      <c r="AQ238" s="440"/>
      <c r="AR238" s="446"/>
      <c r="AS238" s="447"/>
      <c r="AT238" s="438"/>
      <c r="AU238" s="439"/>
      <c r="AV238" s="439"/>
      <c r="AW238" s="439"/>
      <c r="AX238" s="580"/>
      <c r="BA238" s="308"/>
      <c r="BB238" s="309"/>
      <c r="BC238" s="310"/>
      <c r="BD238" s="420"/>
      <c r="BE238" s="421"/>
      <c r="BF238" s="421"/>
      <c r="BG238" s="421"/>
      <c r="BH238" s="421"/>
      <c r="BI238" s="421"/>
      <c r="BJ238" s="421"/>
      <c r="BK238" s="421"/>
      <c r="BL238" s="421"/>
      <c r="BM238" s="421"/>
      <c r="BN238" s="421"/>
      <c r="BO238" s="421"/>
      <c r="BP238" s="422"/>
      <c r="BQ238" s="339"/>
      <c r="BR238" s="340"/>
      <c r="BS238" s="341"/>
      <c r="BT238" s="353"/>
      <c r="BU238" s="354"/>
      <c r="BV238" s="354"/>
      <c r="BW238" s="354"/>
      <c r="BX238" s="354"/>
      <c r="BY238" s="354"/>
      <c r="BZ238" s="354"/>
      <c r="CA238" s="354"/>
      <c r="CB238" s="354"/>
      <c r="CC238" s="354"/>
      <c r="CD238" s="354"/>
      <c r="CE238" s="354"/>
      <c r="CF238" s="354"/>
      <c r="CG238" s="334"/>
    </row>
    <row r="239" spans="1:85" ht="3" customHeight="1" x14ac:dyDescent="0.15">
      <c r="A239" s="2"/>
      <c r="B239" s="1356"/>
      <c r="C239" s="565"/>
      <c r="D239" s="566"/>
      <c r="E239" s="516"/>
      <c r="F239" s="518"/>
      <c r="G239" s="526"/>
      <c r="H239" s="527"/>
      <c r="I239" s="528"/>
      <c r="J239" s="1367"/>
      <c r="K239" s="1368"/>
      <c r="L239" s="1368"/>
      <c r="M239" s="1368"/>
      <c r="N239" s="1368"/>
      <c r="O239" s="1368"/>
      <c r="P239" s="1368"/>
      <c r="Q239" s="1368"/>
      <c r="R239" s="1368"/>
      <c r="S239" s="1368"/>
      <c r="T239" s="1368"/>
      <c r="U239" s="1368"/>
      <c r="V239" s="1368"/>
      <c r="W239" s="1368"/>
      <c r="X239" s="1368"/>
      <c r="Y239" s="1368"/>
      <c r="Z239" s="1368"/>
      <c r="AA239" s="1369"/>
      <c r="AB239" s="564"/>
      <c r="AC239" s="565"/>
      <c r="AD239" s="566"/>
      <c r="AE239" s="573"/>
      <c r="AF239" s="574"/>
      <c r="AG239" s="574"/>
      <c r="AH239" s="574"/>
      <c r="AI239" s="575"/>
      <c r="AJ239" s="1410"/>
      <c r="AK239" s="1411"/>
      <c r="AL239" s="1411"/>
      <c r="AM239" s="1412"/>
      <c r="AN239" s="438"/>
      <c r="AO239" s="439"/>
      <c r="AP239" s="439"/>
      <c r="AQ239" s="440"/>
      <c r="AR239" s="446"/>
      <c r="AS239" s="447"/>
      <c r="AT239" s="438"/>
      <c r="AU239" s="439"/>
      <c r="AV239" s="439"/>
      <c r="AW239" s="439"/>
      <c r="AX239" s="580"/>
      <c r="BA239" s="308"/>
      <c r="BB239" s="309"/>
      <c r="BC239" s="310"/>
      <c r="BD239" s="420"/>
      <c r="BE239" s="421"/>
      <c r="BF239" s="421"/>
      <c r="BG239" s="421"/>
      <c r="BH239" s="421"/>
      <c r="BI239" s="421"/>
      <c r="BJ239" s="421"/>
      <c r="BK239" s="421"/>
      <c r="BL239" s="421"/>
      <c r="BM239" s="421"/>
      <c r="BN239" s="421"/>
      <c r="BO239" s="421"/>
      <c r="BP239" s="422"/>
      <c r="BQ239" s="339"/>
      <c r="BR239" s="340"/>
      <c r="BS239" s="341"/>
      <c r="BT239" s="353"/>
      <c r="BU239" s="354"/>
      <c r="BV239" s="354"/>
      <c r="BW239" s="354"/>
      <c r="BX239" s="354"/>
      <c r="BY239" s="354"/>
      <c r="BZ239" s="354"/>
      <c r="CA239" s="354"/>
      <c r="CB239" s="354"/>
      <c r="CC239" s="354"/>
      <c r="CD239" s="354"/>
      <c r="CE239" s="354"/>
      <c r="CF239" s="354"/>
      <c r="CG239" s="334"/>
    </row>
    <row r="240" spans="1:85" ht="3" customHeight="1" x14ac:dyDescent="0.15">
      <c r="B240" s="1356"/>
      <c r="C240" s="565"/>
      <c r="D240" s="566"/>
      <c r="E240" s="516"/>
      <c r="F240" s="518"/>
      <c r="G240" s="526"/>
      <c r="H240" s="527"/>
      <c r="I240" s="528"/>
      <c r="J240" s="1367"/>
      <c r="K240" s="1368"/>
      <c r="L240" s="1368"/>
      <c r="M240" s="1368"/>
      <c r="N240" s="1368"/>
      <c r="O240" s="1368"/>
      <c r="P240" s="1368"/>
      <c r="Q240" s="1368"/>
      <c r="R240" s="1368"/>
      <c r="S240" s="1368"/>
      <c r="T240" s="1368"/>
      <c r="U240" s="1368"/>
      <c r="V240" s="1368"/>
      <c r="W240" s="1368"/>
      <c r="X240" s="1368"/>
      <c r="Y240" s="1368"/>
      <c r="Z240" s="1368"/>
      <c r="AA240" s="1369"/>
      <c r="AB240" s="564"/>
      <c r="AC240" s="565"/>
      <c r="AD240" s="566"/>
      <c r="AE240" s="573"/>
      <c r="AF240" s="574"/>
      <c r="AG240" s="574"/>
      <c r="AH240" s="574"/>
      <c r="AI240" s="575"/>
      <c r="AJ240" s="1410"/>
      <c r="AK240" s="1411"/>
      <c r="AL240" s="1411"/>
      <c r="AM240" s="1412"/>
      <c r="AN240" s="438"/>
      <c r="AO240" s="439"/>
      <c r="AP240" s="439"/>
      <c r="AQ240" s="440"/>
      <c r="AR240" s="446"/>
      <c r="AS240" s="447"/>
      <c r="AT240" s="438"/>
      <c r="AU240" s="439"/>
      <c r="AV240" s="439"/>
      <c r="AW240" s="439"/>
      <c r="AX240" s="580"/>
      <c r="BA240" s="308"/>
      <c r="BB240" s="309"/>
      <c r="BC240" s="310"/>
      <c r="BD240" s="423"/>
      <c r="BE240" s="424"/>
      <c r="BF240" s="424"/>
      <c r="BG240" s="424"/>
      <c r="BH240" s="424"/>
      <c r="BI240" s="424"/>
      <c r="BJ240" s="424"/>
      <c r="BK240" s="424"/>
      <c r="BL240" s="424"/>
      <c r="BM240" s="424"/>
      <c r="BN240" s="424"/>
      <c r="BO240" s="424"/>
      <c r="BP240" s="425"/>
      <c r="BQ240" s="342"/>
      <c r="BR240" s="343"/>
      <c r="BS240" s="344"/>
      <c r="BT240" s="355"/>
      <c r="BU240" s="356"/>
      <c r="BV240" s="356"/>
      <c r="BW240" s="356"/>
      <c r="BX240" s="356"/>
      <c r="BY240" s="356"/>
      <c r="BZ240" s="356"/>
      <c r="CA240" s="356"/>
      <c r="CB240" s="356"/>
      <c r="CC240" s="356"/>
      <c r="CD240" s="356"/>
      <c r="CE240" s="356"/>
      <c r="CF240" s="356"/>
      <c r="CG240" s="335"/>
    </row>
    <row r="241" spans="1:85" ht="3" customHeight="1" x14ac:dyDescent="0.15">
      <c r="A241" s="2"/>
      <c r="B241" s="1356"/>
      <c r="C241" s="565"/>
      <c r="D241" s="566"/>
      <c r="E241" s="516"/>
      <c r="F241" s="518"/>
      <c r="G241" s="529"/>
      <c r="H241" s="530"/>
      <c r="I241" s="531"/>
      <c r="J241" s="1370"/>
      <c r="K241" s="1371"/>
      <c r="L241" s="1371"/>
      <c r="M241" s="1371"/>
      <c r="N241" s="1371"/>
      <c r="O241" s="1371"/>
      <c r="P241" s="1371"/>
      <c r="Q241" s="1371"/>
      <c r="R241" s="1371"/>
      <c r="S241" s="1371"/>
      <c r="T241" s="1371"/>
      <c r="U241" s="1371"/>
      <c r="V241" s="1371"/>
      <c r="W241" s="1371"/>
      <c r="X241" s="1371"/>
      <c r="Y241" s="1371"/>
      <c r="Z241" s="1371"/>
      <c r="AA241" s="1372"/>
      <c r="AB241" s="567"/>
      <c r="AC241" s="568"/>
      <c r="AD241" s="569"/>
      <c r="AE241" s="576"/>
      <c r="AF241" s="577"/>
      <c r="AG241" s="577"/>
      <c r="AH241" s="577"/>
      <c r="AI241" s="578"/>
      <c r="AJ241" s="1413"/>
      <c r="AK241" s="1414"/>
      <c r="AL241" s="1414"/>
      <c r="AM241" s="1415"/>
      <c r="AN241" s="441"/>
      <c r="AO241" s="442"/>
      <c r="AP241" s="442"/>
      <c r="AQ241" s="443"/>
      <c r="AR241" s="448"/>
      <c r="AS241" s="449"/>
      <c r="AT241" s="441"/>
      <c r="AU241" s="442"/>
      <c r="AV241" s="442"/>
      <c r="AW241" s="442"/>
      <c r="AX241" s="581"/>
      <c r="BA241" s="308"/>
      <c r="BB241" s="309"/>
      <c r="BC241" s="310"/>
      <c r="BD241" s="296" t="s">
        <v>616</v>
      </c>
      <c r="BE241" s="297"/>
      <c r="BF241" s="297"/>
      <c r="BG241" s="297"/>
      <c r="BH241" s="297"/>
      <c r="BI241" s="297"/>
      <c r="BJ241" s="297"/>
      <c r="BK241" s="297"/>
      <c r="BL241" s="297"/>
      <c r="BM241" s="297"/>
      <c r="BN241" s="297"/>
      <c r="BO241" s="297"/>
      <c r="BP241" s="298"/>
      <c r="BQ241" s="336"/>
      <c r="BR241" s="337"/>
      <c r="BS241" s="338"/>
      <c r="BT241" s="345" t="str">
        <f>IF(データ!$C$62&lt;&gt;"",IF(OR(データ!$G$62&lt;&gt;"0",データ!$C$62&lt;&gt;"0"),データ!$C$62,""),"")</f>
        <v/>
      </c>
      <c r="BU241" s="346"/>
      <c r="BV241" s="346"/>
      <c r="BW241" s="346"/>
      <c r="BX241" s="346"/>
      <c r="BY241" s="346"/>
      <c r="BZ241" s="346"/>
      <c r="CA241" s="346"/>
      <c r="CB241" s="346"/>
      <c r="CC241" s="346"/>
      <c r="CD241" s="346"/>
      <c r="CE241" s="346"/>
      <c r="CF241" s="346"/>
      <c r="CG241" s="333"/>
    </row>
    <row r="242" spans="1:85" ht="3" customHeight="1" x14ac:dyDescent="0.15">
      <c r="A242" s="2"/>
      <c r="B242" s="1356"/>
      <c r="C242" s="565"/>
      <c r="D242" s="566"/>
      <c r="E242" s="516"/>
      <c r="F242" s="518"/>
      <c r="G242" s="488" t="s">
        <v>620</v>
      </c>
      <c r="H242" s="489"/>
      <c r="I242" s="489"/>
      <c r="J242" s="489"/>
      <c r="K242" s="489"/>
      <c r="L242" s="490"/>
      <c r="M242" s="1364"/>
      <c r="N242" s="1365"/>
      <c r="O242" s="1365"/>
      <c r="P242" s="1365"/>
      <c r="Q242" s="1365"/>
      <c r="R242" s="1365"/>
      <c r="S242" s="1365"/>
      <c r="T242" s="1365"/>
      <c r="U242" s="1365"/>
      <c r="V242" s="1365"/>
      <c r="W242" s="1365"/>
      <c r="X242" s="1365"/>
      <c r="Y242" s="1365"/>
      <c r="Z242" s="1365"/>
      <c r="AA242" s="1365"/>
      <c r="AB242" s="1365"/>
      <c r="AC242" s="1365"/>
      <c r="AD242" s="1365"/>
      <c r="AE242" s="1365"/>
      <c r="AF242" s="1365"/>
      <c r="AG242" s="1365"/>
      <c r="AH242" s="1365"/>
      <c r="AI242" s="1365"/>
      <c r="AJ242" s="1365"/>
      <c r="AK242" s="1366"/>
      <c r="AL242" s="450"/>
      <c r="AM242" s="451"/>
      <c r="AN242" s="451"/>
      <c r="AO242" s="451"/>
      <c r="AP242" s="451"/>
      <c r="AQ242" s="451"/>
      <c r="AR242" s="451"/>
      <c r="AS242" s="451"/>
      <c r="AT242" s="451"/>
      <c r="AU242" s="451"/>
      <c r="AV242" s="451"/>
      <c r="AW242" s="451"/>
      <c r="AX242" s="452"/>
      <c r="BA242" s="308"/>
      <c r="BB242" s="309"/>
      <c r="BC242" s="310"/>
      <c r="BD242" s="299"/>
      <c r="BE242" s="300"/>
      <c r="BF242" s="300"/>
      <c r="BG242" s="300"/>
      <c r="BH242" s="300"/>
      <c r="BI242" s="300"/>
      <c r="BJ242" s="300"/>
      <c r="BK242" s="300"/>
      <c r="BL242" s="300"/>
      <c r="BM242" s="300"/>
      <c r="BN242" s="300"/>
      <c r="BO242" s="300"/>
      <c r="BP242" s="301"/>
      <c r="BQ242" s="339"/>
      <c r="BR242" s="340"/>
      <c r="BS242" s="341"/>
      <c r="BT242" s="347"/>
      <c r="BU242" s="348"/>
      <c r="BV242" s="348"/>
      <c r="BW242" s="348"/>
      <c r="BX242" s="348"/>
      <c r="BY242" s="348"/>
      <c r="BZ242" s="348"/>
      <c r="CA242" s="348"/>
      <c r="CB242" s="348"/>
      <c r="CC242" s="348"/>
      <c r="CD242" s="348"/>
      <c r="CE242" s="348"/>
      <c r="CF242" s="348"/>
      <c r="CG242" s="334"/>
    </row>
    <row r="243" spans="1:85" ht="3" customHeight="1" x14ac:dyDescent="0.15">
      <c r="A243" s="2"/>
      <c r="B243" s="1356"/>
      <c r="C243" s="565"/>
      <c r="D243" s="566"/>
      <c r="E243" s="516"/>
      <c r="F243" s="518"/>
      <c r="G243" s="491"/>
      <c r="H243" s="492"/>
      <c r="I243" s="492"/>
      <c r="J243" s="492"/>
      <c r="K243" s="492"/>
      <c r="L243" s="493"/>
      <c r="M243" s="1367"/>
      <c r="N243" s="1368"/>
      <c r="O243" s="1368"/>
      <c r="P243" s="1368"/>
      <c r="Q243" s="1368"/>
      <c r="R243" s="1368"/>
      <c r="S243" s="1368"/>
      <c r="T243" s="1368"/>
      <c r="U243" s="1368"/>
      <c r="V243" s="1368"/>
      <c r="W243" s="1368"/>
      <c r="X243" s="1368"/>
      <c r="Y243" s="1368"/>
      <c r="Z243" s="1368"/>
      <c r="AA243" s="1368"/>
      <c r="AB243" s="1368"/>
      <c r="AC243" s="1368"/>
      <c r="AD243" s="1368"/>
      <c r="AE243" s="1368"/>
      <c r="AF243" s="1368"/>
      <c r="AG243" s="1368"/>
      <c r="AH243" s="1368"/>
      <c r="AI243" s="1368"/>
      <c r="AJ243" s="1368"/>
      <c r="AK243" s="1369"/>
      <c r="AL243" s="453"/>
      <c r="AM243" s="454"/>
      <c r="AN243" s="454"/>
      <c r="AO243" s="454"/>
      <c r="AP243" s="454"/>
      <c r="AQ243" s="454"/>
      <c r="AR243" s="454"/>
      <c r="AS243" s="454"/>
      <c r="AT243" s="454"/>
      <c r="AU243" s="454"/>
      <c r="AV243" s="454"/>
      <c r="AW243" s="454"/>
      <c r="AX243" s="455"/>
      <c r="BA243" s="308"/>
      <c r="BB243" s="309"/>
      <c r="BC243" s="310"/>
      <c r="BD243" s="299"/>
      <c r="BE243" s="300"/>
      <c r="BF243" s="300"/>
      <c r="BG243" s="300"/>
      <c r="BH243" s="300"/>
      <c r="BI243" s="300"/>
      <c r="BJ243" s="300"/>
      <c r="BK243" s="300"/>
      <c r="BL243" s="300"/>
      <c r="BM243" s="300"/>
      <c r="BN243" s="300"/>
      <c r="BO243" s="300"/>
      <c r="BP243" s="301"/>
      <c r="BQ243" s="339"/>
      <c r="BR243" s="340"/>
      <c r="BS243" s="341"/>
      <c r="BT243" s="347"/>
      <c r="BU243" s="348"/>
      <c r="BV243" s="348"/>
      <c r="BW243" s="348"/>
      <c r="BX243" s="348"/>
      <c r="BY243" s="348"/>
      <c r="BZ243" s="348"/>
      <c r="CA243" s="348"/>
      <c r="CB243" s="348"/>
      <c r="CC243" s="348"/>
      <c r="CD243" s="348"/>
      <c r="CE243" s="348"/>
      <c r="CF243" s="348"/>
      <c r="CG243" s="334"/>
    </row>
    <row r="244" spans="1:85" ht="3" customHeight="1" x14ac:dyDescent="0.15">
      <c r="A244" s="2"/>
      <c r="B244" s="1356"/>
      <c r="C244" s="565"/>
      <c r="D244" s="566"/>
      <c r="E244" s="516"/>
      <c r="F244" s="518"/>
      <c r="G244" s="491"/>
      <c r="H244" s="492"/>
      <c r="I244" s="492"/>
      <c r="J244" s="492"/>
      <c r="K244" s="492"/>
      <c r="L244" s="493"/>
      <c r="M244" s="1367"/>
      <c r="N244" s="1368"/>
      <c r="O244" s="1368"/>
      <c r="P244" s="1368"/>
      <c r="Q244" s="1368"/>
      <c r="R244" s="1368"/>
      <c r="S244" s="1368"/>
      <c r="T244" s="1368"/>
      <c r="U244" s="1368"/>
      <c r="V244" s="1368"/>
      <c r="W244" s="1368"/>
      <c r="X244" s="1368"/>
      <c r="Y244" s="1368"/>
      <c r="Z244" s="1368"/>
      <c r="AA244" s="1368"/>
      <c r="AB244" s="1368"/>
      <c r="AC244" s="1368"/>
      <c r="AD244" s="1368"/>
      <c r="AE244" s="1368"/>
      <c r="AF244" s="1368"/>
      <c r="AG244" s="1368"/>
      <c r="AH244" s="1368"/>
      <c r="AI244" s="1368"/>
      <c r="AJ244" s="1368"/>
      <c r="AK244" s="1369"/>
      <c r="AL244" s="453"/>
      <c r="AM244" s="454"/>
      <c r="AN244" s="454"/>
      <c r="AO244" s="454"/>
      <c r="AP244" s="454"/>
      <c r="AQ244" s="454"/>
      <c r="AR244" s="454"/>
      <c r="AS244" s="454"/>
      <c r="AT244" s="454"/>
      <c r="AU244" s="454"/>
      <c r="AV244" s="454"/>
      <c r="AW244" s="454"/>
      <c r="AX244" s="455"/>
      <c r="BA244" s="308"/>
      <c r="BB244" s="309"/>
      <c r="BC244" s="310"/>
      <c r="BD244" s="299"/>
      <c r="BE244" s="300"/>
      <c r="BF244" s="300"/>
      <c r="BG244" s="300"/>
      <c r="BH244" s="300"/>
      <c r="BI244" s="300"/>
      <c r="BJ244" s="300"/>
      <c r="BK244" s="300"/>
      <c r="BL244" s="300"/>
      <c r="BM244" s="300"/>
      <c r="BN244" s="300"/>
      <c r="BO244" s="300"/>
      <c r="BP244" s="301"/>
      <c r="BQ244" s="339"/>
      <c r="BR244" s="340"/>
      <c r="BS244" s="341"/>
      <c r="BT244" s="347"/>
      <c r="BU244" s="348"/>
      <c r="BV244" s="348"/>
      <c r="BW244" s="348"/>
      <c r="BX244" s="348"/>
      <c r="BY244" s="348"/>
      <c r="BZ244" s="348"/>
      <c r="CA244" s="348"/>
      <c r="CB244" s="348"/>
      <c r="CC244" s="348"/>
      <c r="CD244" s="348"/>
      <c r="CE244" s="348"/>
      <c r="CF244" s="348"/>
      <c r="CG244" s="334"/>
    </row>
    <row r="245" spans="1:85" ht="3" customHeight="1" x14ac:dyDescent="0.15">
      <c r="A245" s="2"/>
      <c r="B245" s="1356"/>
      <c r="C245" s="565"/>
      <c r="D245" s="566"/>
      <c r="E245" s="586"/>
      <c r="F245" s="587"/>
      <c r="G245" s="494"/>
      <c r="H245" s="495"/>
      <c r="I245" s="495"/>
      <c r="J245" s="495"/>
      <c r="K245" s="495"/>
      <c r="L245" s="496"/>
      <c r="M245" s="1370"/>
      <c r="N245" s="1371"/>
      <c r="O245" s="1371"/>
      <c r="P245" s="1371"/>
      <c r="Q245" s="1371"/>
      <c r="R245" s="1371"/>
      <c r="S245" s="1371"/>
      <c r="T245" s="1371"/>
      <c r="U245" s="1371"/>
      <c r="V245" s="1371"/>
      <c r="W245" s="1371"/>
      <c r="X245" s="1371"/>
      <c r="Y245" s="1371"/>
      <c r="Z245" s="1371"/>
      <c r="AA245" s="1371"/>
      <c r="AB245" s="1371"/>
      <c r="AC245" s="1371"/>
      <c r="AD245" s="1371"/>
      <c r="AE245" s="1371"/>
      <c r="AF245" s="1371"/>
      <c r="AG245" s="1371"/>
      <c r="AH245" s="1371"/>
      <c r="AI245" s="1371"/>
      <c r="AJ245" s="1371"/>
      <c r="AK245" s="1372"/>
      <c r="AL245" s="456"/>
      <c r="AM245" s="457"/>
      <c r="AN245" s="457"/>
      <c r="AO245" s="457"/>
      <c r="AP245" s="457"/>
      <c r="AQ245" s="457"/>
      <c r="AR245" s="457"/>
      <c r="AS245" s="457"/>
      <c r="AT245" s="457"/>
      <c r="AU245" s="457"/>
      <c r="AV245" s="457"/>
      <c r="AW245" s="457"/>
      <c r="AX245" s="458"/>
      <c r="BA245" s="308"/>
      <c r="BB245" s="309"/>
      <c r="BC245" s="310"/>
      <c r="BD245" s="299"/>
      <c r="BE245" s="300"/>
      <c r="BF245" s="300"/>
      <c r="BG245" s="300"/>
      <c r="BH245" s="300"/>
      <c r="BI245" s="300"/>
      <c r="BJ245" s="300"/>
      <c r="BK245" s="300"/>
      <c r="BL245" s="300"/>
      <c r="BM245" s="300"/>
      <c r="BN245" s="300"/>
      <c r="BO245" s="300"/>
      <c r="BP245" s="301"/>
      <c r="BQ245" s="339"/>
      <c r="BR245" s="340"/>
      <c r="BS245" s="341"/>
      <c r="BT245" s="347"/>
      <c r="BU245" s="348"/>
      <c r="BV245" s="348"/>
      <c r="BW245" s="348"/>
      <c r="BX245" s="348"/>
      <c r="BY245" s="348"/>
      <c r="BZ245" s="348"/>
      <c r="CA245" s="348"/>
      <c r="CB245" s="348"/>
      <c r="CC245" s="348"/>
      <c r="CD245" s="348"/>
      <c r="CE245" s="348"/>
      <c r="CF245" s="348"/>
      <c r="CG245" s="334"/>
    </row>
    <row r="246" spans="1:85" ht="3" customHeight="1" x14ac:dyDescent="0.15">
      <c r="A246" s="2"/>
      <c r="B246" s="1356"/>
      <c r="C246" s="565"/>
      <c r="D246" s="566"/>
      <c r="E246" s="513">
        <v>3</v>
      </c>
      <c r="F246" s="515"/>
      <c r="G246" s="1289" t="s">
        <v>653</v>
      </c>
      <c r="H246" s="1290"/>
      <c r="I246" s="1291"/>
      <c r="J246" s="635" t="str">
        <f>IF(データ!$N$150&lt;&gt;"",データ!$N$150,"")</f>
        <v/>
      </c>
      <c r="K246" s="636"/>
      <c r="L246" s="636"/>
      <c r="M246" s="636"/>
      <c r="N246" s="636"/>
      <c r="O246" s="636"/>
      <c r="P246" s="636"/>
      <c r="Q246" s="636"/>
      <c r="R246" s="636"/>
      <c r="S246" s="636"/>
      <c r="T246" s="636"/>
      <c r="U246" s="636"/>
      <c r="V246" s="636"/>
      <c r="W246" s="636"/>
      <c r="X246" s="636"/>
      <c r="Y246" s="636"/>
      <c r="Z246" s="636"/>
      <c r="AA246" s="637"/>
      <c r="AB246" s="561" t="s">
        <v>627</v>
      </c>
      <c r="AC246" s="562"/>
      <c r="AD246" s="563"/>
      <c r="AE246" s="570" t="str">
        <f>IF(データ!$C$150&lt;&gt;"",データ!$C$150,"")</f>
        <v/>
      </c>
      <c r="AF246" s="571"/>
      <c r="AG246" s="571"/>
      <c r="AH246" s="571"/>
      <c r="AI246" s="572"/>
      <c r="AJ246" s="1407" t="s">
        <v>647</v>
      </c>
      <c r="AK246" s="1408"/>
      <c r="AL246" s="1408"/>
      <c r="AM246" s="1409"/>
      <c r="AN246" s="435" t="str">
        <f>IF(データ!$H$150&lt;&gt;"","同居",IF(データ!$I$150&lt;&gt;"","別居",""))</f>
        <v/>
      </c>
      <c r="AO246" s="436"/>
      <c r="AP246" s="436"/>
      <c r="AQ246" s="437"/>
      <c r="AR246" s="444" t="s">
        <v>629</v>
      </c>
      <c r="AS246" s="445"/>
      <c r="AT246" s="435" t="str">
        <f>IF(データ!$J$150&lt;&gt;"",データ!$J$150,"")</f>
        <v/>
      </c>
      <c r="AU246" s="436"/>
      <c r="AV246" s="436"/>
      <c r="AW246" s="436"/>
      <c r="AX246" s="579"/>
      <c r="BA246" s="308"/>
      <c r="BB246" s="309"/>
      <c r="BC246" s="310"/>
      <c r="BD246" s="302"/>
      <c r="BE246" s="303"/>
      <c r="BF246" s="303"/>
      <c r="BG246" s="303"/>
      <c r="BH246" s="303"/>
      <c r="BI246" s="303"/>
      <c r="BJ246" s="303"/>
      <c r="BK246" s="303"/>
      <c r="BL246" s="303"/>
      <c r="BM246" s="303"/>
      <c r="BN246" s="303"/>
      <c r="BO246" s="303"/>
      <c r="BP246" s="304"/>
      <c r="BQ246" s="342"/>
      <c r="BR246" s="343"/>
      <c r="BS246" s="344"/>
      <c r="BT246" s="349"/>
      <c r="BU246" s="350"/>
      <c r="BV246" s="350"/>
      <c r="BW246" s="350"/>
      <c r="BX246" s="350"/>
      <c r="BY246" s="350"/>
      <c r="BZ246" s="350"/>
      <c r="CA246" s="350"/>
      <c r="CB246" s="350"/>
      <c r="CC246" s="350"/>
      <c r="CD246" s="350"/>
      <c r="CE246" s="350"/>
      <c r="CF246" s="350"/>
      <c r="CG246" s="335"/>
    </row>
    <row r="247" spans="1:85" ht="3" customHeight="1" x14ac:dyDescent="0.15">
      <c r="A247" s="2"/>
      <c r="B247" s="1356"/>
      <c r="C247" s="565"/>
      <c r="D247" s="566"/>
      <c r="E247" s="516"/>
      <c r="F247" s="518"/>
      <c r="G247" s="1292"/>
      <c r="H247" s="1293"/>
      <c r="I247" s="1294"/>
      <c r="J247" s="241"/>
      <c r="K247" s="242"/>
      <c r="L247" s="242"/>
      <c r="M247" s="242"/>
      <c r="N247" s="242"/>
      <c r="O247" s="242"/>
      <c r="P247" s="242"/>
      <c r="Q247" s="242"/>
      <c r="R247" s="242"/>
      <c r="S247" s="242"/>
      <c r="T247" s="242"/>
      <c r="U247" s="242"/>
      <c r="V247" s="242"/>
      <c r="W247" s="242"/>
      <c r="X247" s="242"/>
      <c r="Y247" s="242"/>
      <c r="Z247" s="242"/>
      <c r="AA247" s="243"/>
      <c r="AB247" s="564"/>
      <c r="AC247" s="565"/>
      <c r="AD247" s="566"/>
      <c r="AE247" s="573"/>
      <c r="AF247" s="574"/>
      <c r="AG247" s="574"/>
      <c r="AH247" s="574"/>
      <c r="AI247" s="575"/>
      <c r="AJ247" s="1410"/>
      <c r="AK247" s="1411"/>
      <c r="AL247" s="1411"/>
      <c r="AM247" s="1412"/>
      <c r="AN247" s="438"/>
      <c r="AO247" s="439"/>
      <c r="AP247" s="439"/>
      <c r="AQ247" s="440"/>
      <c r="AR247" s="446"/>
      <c r="AS247" s="447"/>
      <c r="AT247" s="438"/>
      <c r="AU247" s="439"/>
      <c r="AV247" s="439"/>
      <c r="AW247" s="439"/>
      <c r="AX247" s="580"/>
      <c r="BA247" s="308"/>
      <c r="BB247" s="309"/>
      <c r="BC247" s="310"/>
      <c r="BD247" s="417" t="s">
        <v>617</v>
      </c>
      <c r="BE247" s="418"/>
      <c r="BF247" s="418"/>
      <c r="BG247" s="418"/>
      <c r="BH247" s="418"/>
      <c r="BI247" s="418"/>
      <c r="BJ247" s="418"/>
      <c r="BK247" s="418"/>
      <c r="BL247" s="419"/>
      <c r="BM247" s="1573" t="s">
        <v>771</v>
      </c>
      <c r="BN247" s="1574"/>
      <c r="BO247" s="1535" t="str">
        <f>IF(データ!$J$64&lt;&gt;"",IF(OR(データ!$G$64&lt;&gt;"0",データ!$C$64&lt;&gt;"0"),データ!$J$64,""),"")</f>
        <v/>
      </c>
      <c r="BP247" s="1536"/>
      <c r="BQ247" s="336"/>
      <c r="BR247" s="337"/>
      <c r="BS247" s="338"/>
      <c r="BT247" s="345" t="str">
        <f>IF(データ!$C$64&lt;&gt;"",IF(OR(データ!$G$64&lt;&gt;"0",データ!$C$64&lt;&gt;"0"),データ!$C$64,""),"")</f>
        <v/>
      </c>
      <c r="BU247" s="346"/>
      <c r="BV247" s="346"/>
      <c r="BW247" s="346"/>
      <c r="BX247" s="346"/>
      <c r="BY247" s="346"/>
      <c r="BZ247" s="346"/>
      <c r="CA247" s="346"/>
      <c r="CB247" s="346"/>
      <c r="CC247" s="346"/>
      <c r="CD247" s="346"/>
      <c r="CE247" s="346"/>
      <c r="CF247" s="346"/>
      <c r="CG247" s="333"/>
    </row>
    <row r="248" spans="1:85" ht="3" customHeight="1" x14ac:dyDescent="0.15">
      <c r="A248" s="2"/>
      <c r="B248" s="1356"/>
      <c r="C248" s="565"/>
      <c r="D248" s="566"/>
      <c r="E248" s="516"/>
      <c r="F248" s="518"/>
      <c r="G248" s="1292"/>
      <c r="H248" s="1293"/>
      <c r="I248" s="1294"/>
      <c r="J248" s="241"/>
      <c r="K248" s="242"/>
      <c r="L248" s="242"/>
      <c r="M248" s="242"/>
      <c r="N248" s="242"/>
      <c r="O248" s="242"/>
      <c r="P248" s="242"/>
      <c r="Q248" s="242"/>
      <c r="R248" s="242"/>
      <c r="S248" s="242"/>
      <c r="T248" s="242"/>
      <c r="U248" s="242"/>
      <c r="V248" s="242"/>
      <c r="W248" s="242"/>
      <c r="X248" s="242"/>
      <c r="Y248" s="242"/>
      <c r="Z248" s="242"/>
      <c r="AA248" s="243"/>
      <c r="AB248" s="564"/>
      <c r="AC248" s="565"/>
      <c r="AD248" s="566"/>
      <c r="AE248" s="573"/>
      <c r="AF248" s="574"/>
      <c r="AG248" s="574"/>
      <c r="AH248" s="574"/>
      <c r="AI248" s="575"/>
      <c r="AJ248" s="1410"/>
      <c r="AK248" s="1411"/>
      <c r="AL248" s="1411"/>
      <c r="AM248" s="1412"/>
      <c r="AN248" s="438"/>
      <c r="AO248" s="439"/>
      <c r="AP248" s="439"/>
      <c r="AQ248" s="440"/>
      <c r="AR248" s="446"/>
      <c r="AS248" s="447"/>
      <c r="AT248" s="438"/>
      <c r="AU248" s="439"/>
      <c r="AV248" s="439"/>
      <c r="AW248" s="439"/>
      <c r="AX248" s="580"/>
      <c r="BA248" s="308"/>
      <c r="BB248" s="309"/>
      <c r="BC248" s="310"/>
      <c r="BD248" s="420"/>
      <c r="BE248" s="421"/>
      <c r="BF248" s="421"/>
      <c r="BG248" s="421"/>
      <c r="BH248" s="421"/>
      <c r="BI248" s="421"/>
      <c r="BJ248" s="421"/>
      <c r="BK248" s="421"/>
      <c r="BL248" s="422"/>
      <c r="BM248" s="1575"/>
      <c r="BN248" s="1576"/>
      <c r="BO248" s="1537"/>
      <c r="BP248" s="1538"/>
      <c r="BQ248" s="339"/>
      <c r="BR248" s="340"/>
      <c r="BS248" s="341"/>
      <c r="BT248" s="347"/>
      <c r="BU248" s="348"/>
      <c r="BV248" s="348"/>
      <c r="BW248" s="348"/>
      <c r="BX248" s="348"/>
      <c r="BY248" s="348"/>
      <c r="BZ248" s="348"/>
      <c r="CA248" s="348"/>
      <c r="CB248" s="348"/>
      <c r="CC248" s="348"/>
      <c r="CD248" s="348"/>
      <c r="CE248" s="348"/>
      <c r="CF248" s="348"/>
      <c r="CG248" s="334"/>
    </row>
    <row r="249" spans="1:85" ht="3" customHeight="1" x14ac:dyDescent="0.15">
      <c r="A249" s="2"/>
      <c r="B249" s="1356"/>
      <c r="C249" s="565"/>
      <c r="D249" s="566"/>
      <c r="E249" s="516"/>
      <c r="F249" s="518"/>
      <c r="G249" s="1292"/>
      <c r="H249" s="1293"/>
      <c r="I249" s="1294"/>
      <c r="J249" s="241"/>
      <c r="K249" s="242"/>
      <c r="L249" s="242"/>
      <c r="M249" s="242"/>
      <c r="N249" s="242"/>
      <c r="O249" s="242"/>
      <c r="P249" s="242"/>
      <c r="Q249" s="242"/>
      <c r="R249" s="242"/>
      <c r="S249" s="242"/>
      <c r="T249" s="242"/>
      <c r="U249" s="242"/>
      <c r="V249" s="242"/>
      <c r="W249" s="242"/>
      <c r="X249" s="242"/>
      <c r="Y249" s="242"/>
      <c r="Z249" s="242"/>
      <c r="AA249" s="243"/>
      <c r="AB249" s="564"/>
      <c r="AC249" s="565"/>
      <c r="AD249" s="566"/>
      <c r="AE249" s="573"/>
      <c r="AF249" s="574"/>
      <c r="AG249" s="574"/>
      <c r="AH249" s="574"/>
      <c r="AI249" s="575"/>
      <c r="AJ249" s="1410"/>
      <c r="AK249" s="1411"/>
      <c r="AL249" s="1411"/>
      <c r="AM249" s="1412"/>
      <c r="AN249" s="438"/>
      <c r="AO249" s="439"/>
      <c r="AP249" s="439"/>
      <c r="AQ249" s="440"/>
      <c r="AR249" s="446"/>
      <c r="AS249" s="447"/>
      <c r="AT249" s="438"/>
      <c r="AU249" s="439"/>
      <c r="AV249" s="439"/>
      <c r="AW249" s="439"/>
      <c r="AX249" s="580"/>
      <c r="BA249" s="308"/>
      <c r="BB249" s="309"/>
      <c r="BC249" s="310"/>
      <c r="BD249" s="420"/>
      <c r="BE249" s="421"/>
      <c r="BF249" s="421"/>
      <c r="BG249" s="421"/>
      <c r="BH249" s="421"/>
      <c r="BI249" s="421"/>
      <c r="BJ249" s="421"/>
      <c r="BK249" s="421"/>
      <c r="BL249" s="422"/>
      <c r="BM249" s="1575"/>
      <c r="BN249" s="1576"/>
      <c r="BO249" s="1537"/>
      <c r="BP249" s="1538"/>
      <c r="BQ249" s="339"/>
      <c r="BR249" s="340"/>
      <c r="BS249" s="341"/>
      <c r="BT249" s="347"/>
      <c r="BU249" s="348"/>
      <c r="BV249" s="348"/>
      <c r="BW249" s="348"/>
      <c r="BX249" s="348"/>
      <c r="BY249" s="348"/>
      <c r="BZ249" s="348"/>
      <c r="CA249" s="348"/>
      <c r="CB249" s="348"/>
      <c r="CC249" s="348"/>
      <c r="CD249" s="348"/>
      <c r="CE249" s="348"/>
      <c r="CF249" s="348"/>
      <c r="CG249" s="334"/>
    </row>
    <row r="250" spans="1:85" ht="3" customHeight="1" x14ac:dyDescent="0.15">
      <c r="A250" s="2"/>
      <c r="B250" s="1356"/>
      <c r="C250" s="565"/>
      <c r="D250" s="566"/>
      <c r="E250" s="516"/>
      <c r="F250" s="518"/>
      <c r="G250" s="1295"/>
      <c r="H250" s="1296"/>
      <c r="I250" s="1297"/>
      <c r="J250" s="244"/>
      <c r="K250" s="245"/>
      <c r="L250" s="245"/>
      <c r="M250" s="245"/>
      <c r="N250" s="245"/>
      <c r="O250" s="245"/>
      <c r="P250" s="245"/>
      <c r="Q250" s="245"/>
      <c r="R250" s="245"/>
      <c r="S250" s="245"/>
      <c r="T250" s="245"/>
      <c r="U250" s="245"/>
      <c r="V250" s="245"/>
      <c r="W250" s="245"/>
      <c r="X250" s="245"/>
      <c r="Y250" s="245"/>
      <c r="Z250" s="245"/>
      <c r="AA250" s="246"/>
      <c r="AB250" s="564"/>
      <c r="AC250" s="565"/>
      <c r="AD250" s="566"/>
      <c r="AE250" s="573"/>
      <c r="AF250" s="574"/>
      <c r="AG250" s="574"/>
      <c r="AH250" s="574"/>
      <c r="AI250" s="575"/>
      <c r="AJ250" s="1410"/>
      <c r="AK250" s="1411"/>
      <c r="AL250" s="1411"/>
      <c r="AM250" s="1412"/>
      <c r="AN250" s="438"/>
      <c r="AO250" s="439"/>
      <c r="AP250" s="439"/>
      <c r="AQ250" s="440"/>
      <c r="AR250" s="446"/>
      <c r="AS250" s="447"/>
      <c r="AT250" s="438"/>
      <c r="AU250" s="439"/>
      <c r="AV250" s="439"/>
      <c r="AW250" s="439"/>
      <c r="AX250" s="580"/>
      <c r="BA250" s="308"/>
      <c r="BB250" s="309"/>
      <c r="BC250" s="310"/>
      <c r="BD250" s="420"/>
      <c r="BE250" s="421"/>
      <c r="BF250" s="421"/>
      <c r="BG250" s="421"/>
      <c r="BH250" s="421"/>
      <c r="BI250" s="421"/>
      <c r="BJ250" s="421"/>
      <c r="BK250" s="421"/>
      <c r="BL250" s="422"/>
      <c r="BM250" s="1575"/>
      <c r="BN250" s="1576"/>
      <c r="BO250" s="1537"/>
      <c r="BP250" s="1538"/>
      <c r="BQ250" s="339"/>
      <c r="BR250" s="340"/>
      <c r="BS250" s="341"/>
      <c r="BT250" s="347"/>
      <c r="BU250" s="348"/>
      <c r="BV250" s="348"/>
      <c r="BW250" s="348"/>
      <c r="BX250" s="348"/>
      <c r="BY250" s="348"/>
      <c r="BZ250" s="348"/>
      <c r="CA250" s="348"/>
      <c r="CB250" s="348"/>
      <c r="CC250" s="348"/>
      <c r="CD250" s="348"/>
      <c r="CE250" s="348"/>
      <c r="CF250" s="348"/>
      <c r="CG250" s="334"/>
    </row>
    <row r="251" spans="1:85" ht="3" customHeight="1" x14ac:dyDescent="0.15">
      <c r="A251" s="2"/>
      <c r="B251" s="1356"/>
      <c r="C251" s="565"/>
      <c r="D251" s="566"/>
      <c r="E251" s="516"/>
      <c r="F251" s="518"/>
      <c r="G251" s="523" t="s">
        <v>623</v>
      </c>
      <c r="H251" s="524"/>
      <c r="I251" s="525"/>
      <c r="J251" s="1364" t="str">
        <f>IF(データ!$B$150&lt;&gt;"",データ!$B$150,"")</f>
        <v/>
      </c>
      <c r="K251" s="1365"/>
      <c r="L251" s="1365"/>
      <c r="M251" s="1365"/>
      <c r="N251" s="1365"/>
      <c r="O251" s="1365"/>
      <c r="P251" s="1365"/>
      <c r="Q251" s="1365"/>
      <c r="R251" s="1365"/>
      <c r="S251" s="1365"/>
      <c r="T251" s="1365"/>
      <c r="U251" s="1365"/>
      <c r="V251" s="1365"/>
      <c r="W251" s="1365"/>
      <c r="X251" s="1365"/>
      <c r="Y251" s="1365"/>
      <c r="Z251" s="1365"/>
      <c r="AA251" s="1366"/>
      <c r="AB251" s="564"/>
      <c r="AC251" s="565"/>
      <c r="AD251" s="566"/>
      <c r="AE251" s="573"/>
      <c r="AF251" s="574"/>
      <c r="AG251" s="574"/>
      <c r="AH251" s="574"/>
      <c r="AI251" s="575"/>
      <c r="AJ251" s="1410"/>
      <c r="AK251" s="1411"/>
      <c r="AL251" s="1411"/>
      <c r="AM251" s="1412"/>
      <c r="AN251" s="438"/>
      <c r="AO251" s="439"/>
      <c r="AP251" s="439"/>
      <c r="AQ251" s="440"/>
      <c r="AR251" s="446"/>
      <c r="AS251" s="447"/>
      <c r="AT251" s="438"/>
      <c r="AU251" s="439"/>
      <c r="AV251" s="439"/>
      <c r="AW251" s="439"/>
      <c r="AX251" s="580"/>
      <c r="BA251" s="308"/>
      <c r="BB251" s="309"/>
      <c r="BC251" s="310"/>
      <c r="BD251" s="420"/>
      <c r="BE251" s="421"/>
      <c r="BF251" s="421"/>
      <c r="BG251" s="421"/>
      <c r="BH251" s="421"/>
      <c r="BI251" s="421"/>
      <c r="BJ251" s="421"/>
      <c r="BK251" s="421"/>
      <c r="BL251" s="422"/>
      <c r="BM251" s="1575"/>
      <c r="BN251" s="1576"/>
      <c r="BO251" s="1537"/>
      <c r="BP251" s="1538"/>
      <c r="BQ251" s="339"/>
      <c r="BR251" s="340"/>
      <c r="BS251" s="341"/>
      <c r="BT251" s="347"/>
      <c r="BU251" s="348"/>
      <c r="BV251" s="348"/>
      <c r="BW251" s="348"/>
      <c r="BX251" s="348"/>
      <c r="BY251" s="348"/>
      <c r="BZ251" s="348"/>
      <c r="CA251" s="348"/>
      <c r="CB251" s="348"/>
      <c r="CC251" s="348"/>
      <c r="CD251" s="348"/>
      <c r="CE251" s="348"/>
      <c r="CF251" s="348"/>
      <c r="CG251" s="334"/>
    </row>
    <row r="252" spans="1:85" ht="3" customHeight="1" x14ac:dyDescent="0.15">
      <c r="A252" s="2"/>
      <c r="B252" s="1356"/>
      <c r="C252" s="565"/>
      <c r="D252" s="566"/>
      <c r="E252" s="516"/>
      <c r="F252" s="518"/>
      <c r="G252" s="526"/>
      <c r="H252" s="527"/>
      <c r="I252" s="528"/>
      <c r="J252" s="1367"/>
      <c r="K252" s="1368"/>
      <c r="L252" s="1368"/>
      <c r="M252" s="1368"/>
      <c r="N252" s="1368"/>
      <c r="O252" s="1368"/>
      <c r="P252" s="1368"/>
      <c r="Q252" s="1368"/>
      <c r="R252" s="1368"/>
      <c r="S252" s="1368"/>
      <c r="T252" s="1368"/>
      <c r="U252" s="1368"/>
      <c r="V252" s="1368"/>
      <c r="W252" s="1368"/>
      <c r="X252" s="1368"/>
      <c r="Y252" s="1368"/>
      <c r="Z252" s="1368"/>
      <c r="AA252" s="1369"/>
      <c r="AB252" s="564"/>
      <c r="AC252" s="565"/>
      <c r="AD252" s="566"/>
      <c r="AE252" s="573"/>
      <c r="AF252" s="574"/>
      <c r="AG252" s="574"/>
      <c r="AH252" s="574"/>
      <c r="AI252" s="575"/>
      <c r="AJ252" s="1410"/>
      <c r="AK252" s="1411"/>
      <c r="AL252" s="1411"/>
      <c r="AM252" s="1412"/>
      <c r="AN252" s="438"/>
      <c r="AO252" s="439"/>
      <c r="AP252" s="439"/>
      <c r="AQ252" s="440"/>
      <c r="AR252" s="446"/>
      <c r="AS252" s="447"/>
      <c r="AT252" s="438"/>
      <c r="AU252" s="439"/>
      <c r="AV252" s="439"/>
      <c r="AW252" s="439"/>
      <c r="AX252" s="580"/>
      <c r="BA252" s="308"/>
      <c r="BB252" s="309"/>
      <c r="BC252" s="310"/>
      <c r="BD252" s="423"/>
      <c r="BE252" s="424"/>
      <c r="BF252" s="424"/>
      <c r="BG252" s="424"/>
      <c r="BH252" s="424"/>
      <c r="BI252" s="424"/>
      <c r="BJ252" s="424"/>
      <c r="BK252" s="424"/>
      <c r="BL252" s="425"/>
      <c r="BM252" s="1577"/>
      <c r="BN252" s="1578"/>
      <c r="BO252" s="1539"/>
      <c r="BP252" s="1540"/>
      <c r="BQ252" s="342"/>
      <c r="BR252" s="343"/>
      <c r="BS252" s="344"/>
      <c r="BT252" s="349"/>
      <c r="BU252" s="350"/>
      <c r="BV252" s="350"/>
      <c r="BW252" s="350"/>
      <c r="BX252" s="350"/>
      <c r="BY252" s="350"/>
      <c r="BZ252" s="350"/>
      <c r="CA252" s="350"/>
      <c r="CB252" s="350"/>
      <c r="CC252" s="350"/>
      <c r="CD252" s="350"/>
      <c r="CE252" s="350"/>
      <c r="CF252" s="350"/>
      <c r="CG252" s="335"/>
    </row>
    <row r="253" spans="1:85" ht="3" customHeight="1" x14ac:dyDescent="0.15">
      <c r="A253" s="2"/>
      <c r="B253" s="1356"/>
      <c r="C253" s="565"/>
      <c r="D253" s="566"/>
      <c r="E253" s="516"/>
      <c r="F253" s="518"/>
      <c r="G253" s="526"/>
      <c r="H253" s="527"/>
      <c r="I253" s="528"/>
      <c r="J253" s="1367"/>
      <c r="K253" s="1368"/>
      <c r="L253" s="1368"/>
      <c r="M253" s="1368"/>
      <c r="N253" s="1368"/>
      <c r="O253" s="1368"/>
      <c r="P253" s="1368"/>
      <c r="Q253" s="1368"/>
      <c r="R253" s="1368"/>
      <c r="S253" s="1368"/>
      <c r="T253" s="1368"/>
      <c r="U253" s="1368"/>
      <c r="V253" s="1368"/>
      <c r="W253" s="1368"/>
      <c r="X253" s="1368"/>
      <c r="Y253" s="1368"/>
      <c r="Z253" s="1368"/>
      <c r="AA253" s="1369"/>
      <c r="AB253" s="564"/>
      <c r="AC253" s="565"/>
      <c r="AD253" s="566"/>
      <c r="AE253" s="573"/>
      <c r="AF253" s="574"/>
      <c r="AG253" s="574"/>
      <c r="AH253" s="574"/>
      <c r="AI253" s="575"/>
      <c r="AJ253" s="1410"/>
      <c r="AK253" s="1411"/>
      <c r="AL253" s="1411"/>
      <c r="AM253" s="1412"/>
      <c r="AN253" s="438"/>
      <c r="AO253" s="439"/>
      <c r="AP253" s="439"/>
      <c r="AQ253" s="440"/>
      <c r="AR253" s="446"/>
      <c r="AS253" s="447"/>
      <c r="AT253" s="438"/>
      <c r="AU253" s="439"/>
      <c r="AV253" s="439"/>
      <c r="AW253" s="439"/>
      <c r="AX253" s="580"/>
      <c r="BA253" s="308"/>
      <c r="BB253" s="309"/>
      <c r="BC253" s="310"/>
      <c r="BD253" s="324" t="s">
        <v>659</v>
      </c>
      <c r="BE253" s="325"/>
      <c r="BF253" s="325"/>
      <c r="BG253" s="325"/>
      <c r="BH253" s="325"/>
      <c r="BI253" s="325"/>
      <c r="BJ253" s="325"/>
      <c r="BK253" s="325"/>
      <c r="BL253" s="325"/>
      <c r="BM253" s="325"/>
      <c r="BN253" s="325"/>
      <c r="BO253" s="325"/>
      <c r="BP253" s="326"/>
      <c r="BQ253" s="336"/>
      <c r="BR253" s="337"/>
      <c r="BS253" s="338"/>
      <c r="BT253" s="351" t="str">
        <f>IF(データ!$C$163&lt;&gt;"",IF(データ!$C$163&lt;&gt;"0",データ!$C$163,""),"")</f>
        <v/>
      </c>
      <c r="BU253" s="352"/>
      <c r="BV253" s="352"/>
      <c r="BW253" s="352"/>
      <c r="BX253" s="352"/>
      <c r="BY253" s="352"/>
      <c r="BZ253" s="352"/>
      <c r="CA253" s="352"/>
      <c r="CB253" s="352"/>
      <c r="CC253" s="352"/>
      <c r="CD253" s="352"/>
      <c r="CE253" s="352"/>
      <c r="CF253" s="352"/>
      <c r="CG253" s="1476"/>
    </row>
    <row r="254" spans="1:85" ht="3" customHeight="1" x14ac:dyDescent="0.15">
      <c r="A254" s="2"/>
      <c r="B254" s="1356"/>
      <c r="C254" s="565"/>
      <c r="D254" s="566"/>
      <c r="E254" s="516"/>
      <c r="F254" s="518"/>
      <c r="G254" s="526"/>
      <c r="H254" s="527"/>
      <c r="I254" s="528"/>
      <c r="J254" s="1367"/>
      <c r="K254" s="1368"/>
      <c r="L254" s="1368"/>
      <c r="M254" s="1368"/>
      <c r="N254" s="1368"/>
      <c r="O254" s="1368"/>
      <c r="P254" s="1368"/>
      <c r="Q254" s="1368"/>
      <c r="R254" s="1368"/>
      <c r="S254" s="1368"/>
      <c r="T254" s="1368"/>
      <c r="U254" s="1368"/>
      <c r="V254" s="1368"/>
      <c r="W254" s="1368"/>
      <c r="X254" s="1368"/>
      <c r="Y254" s="1368"/>
      <c r="Z254" s="1368"/>
      <c r="AA254" s="1369"/>
      <c r="AB254" s="564"/>
      <c r="AC254" s="565"/>
      <c r="AD254" s="566"/>
      <c r="AE254" s="573"/>
      <c r="AF254" s="574"/>
      <c r="AG254" s="574"/>
      <c r="AH254" s="574"/>
      <c r="AI254" s="575"/>
      <c r="AJ254" s="1410"/>
      <c r="AK254" s="1411"/>
      <c r="AL254" s="1411"/>
      <c r="AM254" s="1412"/>
      <c r="AN254" s="438"/>
      <c r="AO254" s="439"/>
      <c r="AP254" s="439"/>
      <c r="AQ254" s="440"/>
      <c r="AR254" s="446"/>
      <c r="AS254" s="447"/>
      <c r="AT254" s="438"/>
      <c r="AU254" s="439"/>
      <c r="AV254" s="439"/>
      <c r="AW254" s="439"/>
      <c r="AX254" s="580"/>
      <c r="BA254" s="308"/>
      <c r="BB254" s="309"/>
      <c r="BC254" s="310"/>
      <c r="BD254" s="327"/>
      <c r="BE254" s="328"/>
      <c r="BF254" s="328"/>
      <c r="BG254" s="328"/>
      <c r="BH254" s="328"/>
      <c r="BI254" s="328"/>
      <c r="BJ254" s="328"/>
      <c r="BK254" s="328"/>
      <c r="BL254" s="328"/>
      <c r="BM254" s="328"/>
      <c r="BN254" s="328"/>
      <c r="BO254" s="328"/>
      <c r="BP254" s="329"/>
      <c r="BQ254" s="339"/>
      <c r="BR254" s="340"/>
      <c r="BS254" s="341"/>
      <c r="BT254" s="353"/>
      <c r="BU254" s="354"/>
      <c r="BV254" s="354"/>
      <c r="BW254" s="354"/>
      <c r="BX254" s="354"/>
      <c r="BY254" s="354"/>
      <c r="BZ254" s="354"/>
      <c r="CA254" s="354"/>
      <c r="CB254" s="354"/>
      <c r="CC254" s="354"/>
      <c r="CD254" s="354"/>
      <c r="CE254" s="354"/>
      <c r="CF254" s="354"/>
      <c r="CG254" s="1477"/>
    </row>
    <row r="255" spans="1:85" ht="3" customHeight="1" x14ac:dyDescent="0.15">
      <c r="A255" s="2"/>
      <c r="B255" s="1356"/>
      <c r="C255" s="565"/>
      <c r="D255" s="566"/>
      <c r="E255" s="516"/>
      <c r="F255" s="518"/>
      <c r="G255" s="526"/>
      <c r="H255" s="527"/>
      <c r="I255" s="528"/>
      <c r="J255" s="1367"/>
      <c r="K255" s="1368"/>
      <c r="L255" s="1368"/>
      <c r="M255" s="1368"/>
      <c r="N255" s="1368"/>
      <c r="O255" s="1368"/>
      <c r="P255" s="1368"/>
      <c r="Q255" s="1368"/>
      <c r="R255" s="1368"/>
      <c r="S255" s="1368"/>
      <c r="T255" s="1368"/>
      <c r="U255" s="1368"/>
      <c r="V255" s="1368"/>
      <c r="W255" s="1368"/>
      <c r="X255" s="1368"/>
      <c r="Y255" s="1368"/>
      <c r="Z255" s="1368"/>
      <c r="AA255" s="1369"/>
      <c r="AB255" s="564"/>
      <c r="AC255" s="565"/>
      <c r="AD255" s="566"/>
      <c r="AE255" s="573"/>
      <c r="AF255" s="574"/>
      <c r="AG255" s="574"/>
      <c r="AH255" s="574"/>
      <c r="AI255" s="575"/>
      <c r="AJ255" s="1410"/>
      <c r="AK255" s="1411"/>
      <c r="AL255" s="1411"/>
      <c r="AM255" s="1412"/>
      <c r="AN255" s="438"/>
      <c r="AO255" s="439"/>
      <c r="AP255" s="439"/>
      <c r="AQ255" s="440"/>
      <c r="AR255" s="446"/>
      <c r="AS255" s="447"/>
      <c r="AT255" s="438"/>
      <c r="AU255" s="439"/>
      <c r="AV255" s="439"/>
      <c r="AW255" s="439"/>
      <c r="AX255" s="580"/>
      <c r="BA255" s="308"/>
      <c r="BB255" s="309"/>
      <c r="BC255" s="310"/>
      <c r="BD255" s="327"/>
      <c r="BE255" s="328"/>
      <c r="BF255" s="328"/>
      <c r="BG255" s="328"/>
      <c r="BH255" s="328"/>
      <c r="BI255" s="328"/>
      <c r="BJ255" s="328"/>
      <c r="BK255" s="328"/>
      <c r="BL255" s="328"/>
      <c r="BM255" s="328"/>
      <c r="BN255" s="328"/>
      <c r="BO255" s="328"/>
      <c r="BP255" s="329"/>
      <c r="BQ255" s="339"/>
      <c r="BR255" s="340"/>
      <c r="BS255" s="341"/>
      <c r="BT255" s="353"/>
      <c r="BU255" s="354"/>
      <c r="BV255" s="354"/>
      <c r="BW255" s="354"/>
      <c r="BX255" s="354"/>
      <c r="BY255" s="354"/>
      <c r="BZ255" s="354"/>
      <c r="CA255" s="354"/>
      <c r="CB255" s="354"/>
      <c r="CC255" s="354"/>
      <c r="CD255" s="354"/>
      <c r="CE255" s="354"/>
      <c r="CF255" s="354"/>
      <c r="CG255" s="1477"/>
    </row>
    <row r="256" spans="1:85" ht="3" customHeight="1" x14ac:dyDescent="0.15">
      <c r="A256" s="2"/>
      <c r="B256" s="1356"/>
      <c r="C256" s="565"/>
      <c r="D256" s="566"/>
      <c r="E256" s="516"/>
      <c r="F256" s="518"/>
      <c r="G256" s="529"/>
      <c r="H256" s="530"/>
      <c r="I256" s="531"/>
      <c r="J256" s="1370"/>
      <c r="K256" s="1371"/>
      <c r="L256" s="1371"/>
      <c r="M256" s="1371"/>
      <c r="N256" s="1371"/>
      <c r="O256" s="1371"/>
      <c r="P256" s="1371"/>
      <c r="Q256" s="1371"/>
      <c r="R256" s="1371"/>
      <c r="S256" s="1371"/>
      <c r="T256" s="1371"/>
      <c r="U256" s="1371"/>
      <c r="V256" s="1371"/>
      <c r="W256" s="1371"/>
      <c r="X256" s="1371"/>
      <c r="Y256" s="1371"/>
      <c r="Z256" s="1371"/>
      <c r="AA256" s="1372"/>
      <c r="AB256" s="567"/>
      <c r="AC256" s="568"/>
      <c r="AD256" s="569"/>
      <c r="AE256" s="576"/>
      <c r="AF256" s="577"/>
      <c r="AG256" s="577"/>
      <c r="AH256" s="577"/>
      <c r="AI256" s="578"/>
      <c r="AJ256" s="1413"/>
      <c r="AK256" s="1414"/>
      <c r="AL256" s="1414"/>
      <c r="AM256" s="1415"/>
      <c r="AN256" s="441"/>
      <c r="AO256" s="442"/>
      <c r="AP256" s="442"/>
      <c r="AQ256" s="443"/>
      <c r="AR256" s="448"/>
      <c r="AS256" s="449"/>
      <c r="AT256" s="441"/>
      <c r="AU256" s="442"/>
      <c r="AV256" s="442"/>
      <c r="AW256" s="442"/>
      <c r="AX256" s="581"/>
      <c r="BA256" s="308"/>
      <c r="BB256" s="309"/>
      <c r="BC256" s="310"/>
      <c r="BD256" s="327" t="s">
        <v>779</v>
      </c>
      <c r="BE256" s="328"/>
      <c r="BF256" s="328"/>
      <c r="BG256" s="328"/>
      <c r="BH256" s="328"/>
      <c r="BI256" s="328"/>
      <c r="BJ256" s="328"/>
      <c r="BK256" s="328"/>
      <c r="BL256" s="328"/>
      <c r="BM256" s="328"/>
      <c r="BN256" s="328"/>
      <c r="BO256" s="328"/>
      <c r="BP256" s="329"/>
      <c r="BQ256" s="339"/>
      <c r="BR256" s="340"/>
      <c r="BS256" s="341"/>
      <c r="BT256" s="353"/>
      <c r="BU256" s="354"/>
      <c r="BV256" s="354"/>
      <c r="BW256" s="354"/>
      <c r="BX256" s="354"/>
      <c r="BY256" s="354"/>
      <c r="BZ256" s="354"/>
      <c r="CA256" s="354"/>
      <c r="CB256" s="354"/>
      <c r="CC256" s="354"/>
      <c r="CD256" s="354"/>
      <c r="CE256" s="354"/>
      <c r="CF256" s="354"/>
      <c r="CG256" s="1477"/>
    </row>
    <row r="257" spans="1:85" ht="3" customHeight="1" x14ac:dyDescent="0.15">
      <c r="A257" s="2"/>
      <c r="B257" s="1356"/>
      <c r="C257" s="565"/>
      <c r="D257" s="566"/>
      <c r="E257" s="516"/>
      <c r="F257" s="518"/>
      <c r="G257" s="488" t="s">
        <v>620</v>
      </c>
      <c r="H257" s="489"/>
      <c r="I257" s="489"/>
      <c r="J257" s="489"/>
      <c r="K257" s="489"/>
      <c r="L257" s="490"/>
      <c r="M257" s="1364"/>
      <c r="N257" s="1365"/>
      <c r="O257" s="1365"/>
      <c r="P257" s="1365"/>
      <c r="Q257" s="1365"/>
      <c r="R257" s="1365"/>
      <c r="S257" s="1365"/>
      <c r="T257" s="1365"/>
      <c r="U257" s="1365"/>
      <c r="V257" s="1365"/>
      <c r="W257" s="1365"/>
      <c r="X257" s="1365"/>
      <c r="Y257" s="1365"/>
      <c r="Z257" s="1365"/>
      <c r="AA257" s="1365"/>
      <c r="AB257" s="1365"/>
      <c r="AC257" s="1365"/>
      <c r="AD257" s="1365"/>
      <c r="AE257" s="1365"/>
      <c r="AF257" s="1365"/>
      <c r="AG257" s="1365"/>
      <c r="AH257" s="1365"/>
      <c r="AI257" s="1365"/>
      <c r="AJ257" s="1365"/>
      <c r="AK257" s="1366"/>
      <c r="AL257" s="450"/>
      <c r="AM257" s="451"/>
      <c r="AN257" s="451"/>
      <c r="AO257" s="451"/>
      <c r="AP257" s="451"/>
      <c r="AQ257" s="451"/>
      <c r="AR257" s="451"/>
      <c r="AS257" s="451"/>
      <c r="AT257" s="451"/>
      <c r="AU257" s="451"/>
      <c r="AV257" s="451"/>
      <c r="AW257" s="451"/>
      <c r="AX257" s="452"/>
      <c r="BA257" s="308"/>
      <c r="BB257" s="309"/>
      <c r="BC257" s="310"/>
      <c r="BD257" s="327"/>
      <c r="BE257" s="328"/>
      <c r="BF257" s="328"/>
      <c r="BG257" s="328"/>
      <c r="BH257" s="328"/>
      <c r="BI257" s="328"/>
      <c r="BJ257" s="328"/>
      <c r="BK257" s="328"/>
      <c r="BL257" s="328"/>
      <c r="BM257" s="328"/>
      <c r="BN257" s="328"/>
      <c r="BO257" s="328"/>
      <c r="BP257" s="329"/>
      <c r="BQ257" s="339"/>
      <c r="BR257" s="340"/>
      <c r="BS257" s="341"/>
      <c r="BT257" s="353"/>
      <c r="BU257" s="354"/>
      <c r="BV257" s="354"/>
      <c r="BW257" s="354"/>
      <c r="BX257" s="354"/>
      <c r="BY257" s="354"/>
      <c r="BZ257" s="354"/>
      <c r="CA257" s="354"/>
      <c r="CB257" s="354"/>
      <c r="CC257" s="354"/>
      <c r="CD257" s="354"/>
      <c r="CE257" s="354"/>
      <c r="CF257" s="354"/>
      <c r="CG257" s="1477"/>
    </row>
    <row r="258" spans="1:85" ht="3" customHeight="1" thickBot="1" x14ac:dyDescent="0.2">
      <c r="A258" s="2"/>
      <c r="B258" s="1356"/>
      <c r="C258" s="565"/>
      <c r="D258" s="566"/>
      <c r="E258" s="516"/>
      <c r="F258" s="518"/>
      <c r="G258" s="491"/>
      <c r="H258" s="492"/>
      <c r="I258" s="492"/>
      <c r="J258" s="492"/>
      <c r="K258" s="492"/>
      <c r="L258" s="493"/>
      <c r="M258" s="1367"/>
      <c r="N258" s="1368"/>
      <c r="O258" s="1368"/>
      <c r="P258" s="1368"/>
      <c r="Q258" s="1368"/>
      <c r="R258" s="1368"/>
      <c r="S258" s="1368"/>
      <c r="T258" s="1368"/>
      <c r="U258" s="1368"/>
      <c r="V258" s="1368"/>
      <c r="W258" s="1368"/>
      <c r="X258" s="1368"/>
      <c r="Y258" s="1368"/>
      <c r="Z258" s="1368"/>
      <c r="AA258" s="1368"/>
      <c r="AB258" s="1368"/>
      <c r="AC258" s="1368"/>
      <c r="AD258" s="1368"/>
      <c r="AE258" s="1368"/>
      <c r="AF258" s="1368"/>
      <c r="AG258" s="1368"/>
      <c r="AH258" s="1368"/>
      <c r="AI258" s="1368"/>
      <c r="AJ258" s="1368"/>
      <c r="AK258" s="1369"/>
      <c r="AL258" s="453"/>
      <c r="AM258" s="454"/>
      <c r="AN258" s="454"/>
      <c r="AO258" s="454"/>
      <c r="AP258" s="454"/>
      <c r="AQ258" s="454"/>
      <c r="AR258" s="454"/>
      <c r="AS258" s="454"/>
      <c r="AT258" s="454"/>
      <c r="AU258" s="454"/>
      <c r="AV258" s="454"/>
      <c r="AW258" s="454"/>
      <c r="AX258" s="455"/>
      <c r="BA258" s="1532"/>
      <c r="BB258" s="1533"/>
      <c r="BC258" s="1534"/>
      <c r="BD258" s="1482"/>
      <c r="BE258" s="1483"/>
      <c r="BF258" s="1483"/>
      <c r="BG258" s="1483"/>
      <c r="BH258" s="1483"/>
      <c r="BI258" s="1483"/>
      <c r="BJ258" s="1483"/>
      <c r="BK258" s="1483"/>
      <c r="BL258" s="1483"/>
      <c r="BM258" s="1483"/>
      <c r="BN258" s="1483"/>
      <c r="BO258" s="1483"/>
      <c r="BP258" s="1484"/>
      <c r="BQ258" s="1479"/>
      <c r="BR258" s="1480"/>
      <c r="BS258" s="1481"/>
      <c r="BT258" s="1547"/>
      <c r="BU258" s="1548"/>
      <c r="BV258" s="1548"/>
      <c r="BW258" s="1548"/>
      <c r="BX258" s="1548"/>
      <c r="BY258" s="1548"/>
      <c r="BZ258" s="1548"/>
      <c r="CA258" s="1548"/>
      <c r="CB258" s="1548"/>
      <c r="CC258" s="1548"/>
      <c r="CD258" s="1548"/>
      <c r="CE258" s="1548"/>
      <c r="CF258" s="1548"/>
      <c r="CG258" s="1478"/>
    </row>
    <row r="259" spans="1:85" ht="3" customHeight="1" x14ac:dyDescent="0.15">
      <c r="A259" s="2"/>
      <c r="B259" s="1356"/>
      <c r="C259" s="565"/>
      <c r="D259" s="566"/>
      <c r="E259" s="516"/>
      <c r="F259" s="518"/>
      <c r="G259" s="491"/>
      <c r="H259" s="492"/>
      <c r="I259" s="492"/>
      <c r="J259" s="492"/>
      <c r="K259" s="492"/>
      <c r="L259" s="493"/>
      <c r="M259" s="1367"/>
      <c r="N259" s="1368"/>
      <c r="O259" s="1368"/>
      <c r="P259" s="1368"/>
      <c r="Q259" s="1368"/>
      <c r="R259" s="1368"/>
      <c r="S259" s="1368"/>
      <c r="T259" s="1368"/>
      <c r="U259" s="1368"/>
      <c r="V259" s="1368"/>
      <c r="W259" s="1368"/>
      <c r="X259" s="1368"/>
      <c r="Y259" s="1368"/>
      <c r="Z259" s="1368"/>
      <c r="AA259" s="1368"/>
      <c r="AB259" s="1368"/>
      <c r="AC259" s="1368"/>
      <c r="AD259" s="1368"/>
      <c r="AE259" s="1368"/>
      <c r="AF259" s="1368"/>
      <c r="AG259" s="1368"/>
      <c r="AH259" s="1368"/>
      <c r="AI259" s="1368"/>
      <c r="AJ259" s="1368"/>
      <c r="AK259" s="1369"/>
      <c r="AL259" s="453"/>
      <c r="AM259" s="454"/>
      <c r="AN259" s="454"/>
      <c r="AO259" s="454"/>
      <c r="AP259" s="454"/>
      <c r="AQ259" s="454"/>
      <c r="AR259" s="454"/>
      <c r="AS259" s="454"/>
      <c r="AT259" s="454"/>
      <c r="AU259" s="454"/>
      <c r="AV259" s="454"/>
      <c r="AW259" s="454"/>
      <c r="AX259" s="455"/>
    </row>
    <row r="260" spans="1:85" ht="3" customHeight="1" thickBot="1" x14ac:dyDescent="0.2">
      <c r="A260" s="2"/>
      <c r="B260" s="1357"/>
      <c r="C260" s="1108"/>
      <c r="D260" s="1109"/>
      <c r="E260" s="519"/>
      <c r="F260" s="521"/>
      <c r="G260" s="1428"/>
      <c r="H260" s="1429"/>
      <c r="I260" s="1429"/>
      <c r="J260" s="1429"/>
      <c r="K260" s="1429"/>
      <c r="L260" s="1430"/>
      <c r="M260" s="1374"/>
      <c r="N260" s="1375"/>
      <c r="O260" s="1375"/>
      <c r="P260" s="1375"/>
      <c r="Q260" s="1375"/>
      <c r="R260" s="1375"/>
      <c r="S260" s="1375"/>
      <c r="T260" s="1375"/>
      <c r="U260" s="1375"/>
      <c r="V260" s="1375"/>
      <c r="W260" s="1375"/>
      <c r="X260" s="1375"/>
      <c r="Y260" s="1375"/>
      <c r="Z260" s="1375"/>
      <c r="AA260" s="1375"/>
      <c r="AB260" s="1375"/>
      <c r="AC260" s="1375"/>
      <c r="AD260" s="1375"/>
      <c r="AE260" s="1375"/>
      <c r="AF260" s="1375"/>
      <c r="AG260" s="1375"/>
      <c r="AH260" s="1375"/>
      <c r="AI260" s="1375"/>
      <c r="AJ260" s="1375"/>
      <c r="AK260" s="1376"/>
      <c r="AL260" s="1522"/>
      <c r="AM260" s="1523"/>
      <c r="AN260" s="1523"/>
      <c r="AO260" s="1523"/>
      <c r="AP260" s="1523"/>
      <c r="AQ260" s="1523"/>
      <c r="AR260" s="1523"/>
      <c r="AS260" s="1523"/>
      <c r="AT260" s="1523"/>
      <c r="AU260" s="1523"/>
      <c r="AV260" s="1523"/>
      <c r="AW260" s="1523"/>
      <c r="AX260" s="1524"/>
    </row>
    <row r="261" spans="1:85" ht="3" customHeight="1" x14ac:dyDescent="0.15">
      <c r="B261" s="459" t="s">
        <v>654</v>
      </c>
      <c r="C261" s="459"/>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59"/>
      <c r="Z261" s="459"/>
      <c r="AA261" s="459"/>
      <c r="AB261" s="459"/>
      <c r="AC261" s="459"/>
      <c r="AD261" s="459"/>
      <c r="AE261" s="459"/>
      <c r="AF261" s="460"/>
      <c r="AG261" s="463" t="s">
        <v>36</v>
      </c>
      <c r="AH261" s="464"/>
      <c r="AI261" s="464"/>
      <c r="AJ261" s="464"/>
      <c r="AK261" s="464"/>
      <c r="AL261" s="465"/>
      <c r="AM261" s="1525" t="str">
        <f>IF(データ!$C$161&lt;&gt;"",TEXT(データ!$C$161/10000,"#,##0"),"")</f>
        <v/>
      </c>
      <c r="AN261" s="1526"/>
      <c r="AO261" s="1526"/>
      <c r="AP261" s="1526"/>
      <c r="AQ261" s="1526"/>
      <c r="AR261" s="1526"/>
      <c r="AS261" s="1526"/>
      <c r="AT261" s="1526"/>
      <c r="AU261" s="1526"/>
      <c r="AV261" s="1526"/>
      <c r="AW261" s="1527" t="s">
        <v>85</v>
      </c>
      <c r="AX261" s="1451"/>
    </row>
    <row r="262" spans="1:85" ht="3" customHeight="1" x14ac:dyDescent="0.15">
      <c r="B262" s="461"/>
      <c r="C262" s="461"/>
      <c r="D262" s="461"/>
      <c r="E262" s="461"/>
      <c r="F262" s="461"/>
      <c r="G262" s="461"/>
      <c r="H262" s="461"/>
      <c r="I262" s="461"/>
      <c r="J262" s="461"/>
      <c r="K262" s="461"/>
      <c r="L262" s="461"/>
      <c r="M262" s="461"/>
      <c r="N262" s="461"/>
      <c r="O262" s="461"/>
      <c r="P262" s="461"/>
      <c r="Q262" s="461"/>
      <c r="R262" s="461"/>
      <c r="S262" s="461"/>
      <c r="T262" s="461"/>
      <c r="U262" s="461"/>
      <c r="V262" s="461"/>
      <c r="W262" s="461"/>
      <c r="X262" s="461"/>
      <c r="Y262" s="461"/>
      <c r="Z262" s="461"/>
      <c r="AA262" s="461"/>
      <c r="AB262" s="461"/>
      <c r="AC262" s="461"/>
      <c r="AD262" s="461"/>
      <c r="AE262" s="461"/>
      <c r="AF262" s="462"/>
      <c r="AG262" s="466"/>
      <c r="AH262" s="467"/>
      <c r="AI262" s="467"/>
      <c r="AJ262" s="467"/>
      <c r="AK262" s="467"/>
      <c r="AL262" s="468"/>
      <c r="AM262" s="534"/>
      <c r="AN262" s="535"/>
      <c r="AO262" s="535"/>
      <c r="AP262" s="535"/>
      <c r="AQ262" s="535"/>
      <c r="AR262" s="535"/>
      <c r="AS262" s="535"/>
      <c r="AT262" s="535"/>
      <c r="AU262" s="535"/>
      <c r="AV262" s="535"/>
      <c r="AW262" s="1528"/>
      <c r="AX262" s="749"/>
    </row>
    <row r="263" spans="1:85" ht="3" customHeight="1" x14ac:dyDescent="0.15">
      <c r="B263" s="461"/>
      <c r="C263" s="461"/>
      <c r="D263" s="461"/>
      <c r="E263" s="461"/>
      <c r="F263" s="461"/>
      <c r="G263" s="461"/>
      <c r="H263" s="461"/>
      <c r="I263" s="461"/>
      <c r="J263" s="461"/>
      <c r="K263" s="461"/>
      <c r="L263" s="461"/>
      <c r="M263" s="461"/>
      <c r="N263" s="461"/>
      <c r="O263" s="461"/>
      <c r="P263" s="461"/>
      <c r="Q263" s="461"/>
      <c r="R263" s="461"/>
      <c r="S263" s="461"/>
      <c r="T263" s="461"/>
      <c r="U263" s="461"/>
      <c r="V263" s="461"/>
      <c r="W263" s="461"/>
      <c r="X263" s="461"/>
      <c r="Y263" s="461"/>
      <c r="Z263" s="461"/>
      <c r="AA263" s="461"/>
      <c r="AB263" s="461"/>
      <c r="AC263" s="461"/>
      <c r="AD263" s="461"/>
      <c r="AE263" s="461"/>
      <c r="AF263" s="462"/>
      <c r="AG263" s="466"/>
      <c r="AH263" s="467"/>
      <c r="AI263" s="467"/>
      <c r="AJ263" s="467"/>
      <c r="AK263" s="467"/>
      <c r="AL263" s="468"/>
      <c r="AM263" s="534"/>
      <c r="AN263" s="535"/>
      <c r="AO263" s="535"/>
      <c r="AP263" s="535"/>
      <c r="AQ263" s="535"/>
      <c r="AR263" s="535"/>
      <c r="AS263" s="535"/>
      <c r="AT263" s="535"/>
      <c r="AU263" s="535"/>
      <c r="AV263" s="535"/>
      <c r="AW263" s="1528"/>
      <c r="AX263" s="749"/>
    </row>
    <row r="264" spans="1:85" ht="3" customHeight="1" x14ac:dyDescent="0.15">
      <c r="B264" s="461"/>
      <c r="C264" s="461"/>
      <c r="D264" s="461"/>
      <c r="E264" s="461"/>
      <c r="F264" s="461"/>
      <c r="G264" s="461"/>
      <c r="H264" s="461"/>
      <c r="I264" s="461"/>
      <c r="J264" s="461"/>
      <c r="K264" s="461"/>
      <c r="L264" s="461"/>
      <c r="M264" s="461"/>
      <c r="N264" s="461"/>
      <c r="O264" s="461"/>
      <c r="P264" s="461"/>
      <c r="Q264" s="461"/>
      <c r="R264" s="461"/>
      <c r="S264" s="461"/>
      <c r="T264" s="461"/>
      <c r="U264" s="461"/>
      <c r="V264" s="461"/>
      <c r="W264" s="461"/>
      <c r="X264" s="461"/>
      <c r="Y264" s="461"/>
      <c r="Z264" s="461"/>
      <c r="AA264" s="461"/>
      <c r="AB264" s="461"/>
      <c r="AC264" s="461"/>
      <c r="AD264" s="461"/>
      <c r="AE264" s="461"/>
      <c r="AF264" s="462"/>
      <c r="AG264" s="466"/>
      <c r="AH264" s="467"/>
      <c r="AI264" s="467"/>
      <c r="AJ264" s="467"/>
      <c r="AK264" s="467"/>
      <c r="AL264" s="468"/>
      <c r="AM264" s="534"/>
      <c r="AN264" s="535"/>
      <c r="AO264" s="535"/>
      <c r="AP264" s="535"/>
      <c r="AQ264" s="535"/>
      <c r="AR264" s="535"/>
      <c r="AS264" s="535"/>
      <c r="AT264" s="535"/>
      <c r="AU264" s="535"/>
      <c r="AV264" s="535"/>
      <c r="AW264" s="1528"/>
      <c r="AX264" s="749"/>
    </row>
    <row r="265" spans="1:85" ht="3" customHeight="1" x14ac:dyDescent="0.15">
      <c r="B265" s="461"/>
      <c r="C265" s="461"/>
      <c r="D265" s="461"/>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2"/>
      <c r="AG265" s="466"/>
      <c r="AH265" s="467"/>
      <c r="AI265" s="467"/>
      <c r="AJ265" s="467"/>
      <c r="AK265" s="467"/>
      <c r="AL265" s="468"/>
      <c r="AM265" s="534"/>
      <c r="AN265" s="535"/>
      <c r="AO265" s="535"/>
      <c r="AP265" s="535"/>
      <c r="AQ265" s="535"/>
      <c r="AR265" s="535"/>
      <c r="AS265" s="535"/>
      <c r="AT265" s="535"/>
      <c r="AU265" s="535"/>
      <c r="AV265" s="535"/>
      <c r="AW265" s="1528"/>
      <c r="AX265" s="749"/>
    </row>
    <row r="266" spans="1:85" ht="3" customHeight="1" x14ac:dyDescent="0.15">
      <c r="B266" s="461"/>
      <c r="C266" s="461"/>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c r="AC266" s="461"/>
      <c r="AD266" s="461"/>
      <c r="AE266" s="461"/>
      <c r="AF266" s="462"/>
      <c r="AG266" s="466"/>
      <c r="AH266" s="467"/>
      <c r="AI266" s="467"/>
      <c r="AJ266" s="467"/>
      <c r="AK266" s="467"/>
      <c r="AL266" s="468"/>
      <c r="AM266" s="534"/>
      <c r="AN266" s="535"/>
      <c r="AO266" s="535"/>
      <c r="AP266" s="535"/>
      <c r="AQ266" s="535"/>
      <c r="AR266" s="535"/>
      <c r="AS266" s="535"/>
      <c r="AT266" s="535"/>
      <c r="AU266" s="535"/>
      <c r="AV266" s="535"/>
      <c r="AW266" s="1528"/>
      <c r="AX266" s="749"/>
    </row>
    <row r="267" spans="1:85" ht="3" customHeight="1" x14ac:dyDescent="0.15">
      <c r="B267" s="461"/>
      <c r="C267" s="461"/>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1"/>
      <c r="AA267" s="461"/>
      <c r="AB267" s="461"/>
      <c r="AC267" s="461"/>
      <c r="AD267" s="461"/>
      <c r="AE267" s="461"/>
      <c r="AF267" s="462"/>
      <c r="AG267" s="466"/>
      <c r="AH267" s="467"/>
      <c r="AI267" s="467"/>
      <c r="AJ267" s="467"/>
      <c r="AK267" s="467"/>
      <c r="AL267" s="468"/>
      <c r="AM267" s="534"/>
      <c r="AN267" s="535"/>
      <c r="AO267" s="535"/>
      <c r="AP267" s="535"/>
      <c r="AQ267" s="535"/>
      <c r="AR267" s="535"/>
      <c r="AS267" s="535"/>
      <c r="AT267" s="535"/>
      <c r="AU267" s="535"/>
      <c r="AV267" s="535"/>
      <c r="AW267" s="1528"/>
      <c r="AX267" s="749"/>
    </row>
    <row r="268" spans="1:85" ht="3" customHeight="1" thickBot="1" x14ac:dyDescent="0.2">
      <c r="B268" s="461"/>
      <c r="C268" s="461"/>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1"/>
      <c r="AB268" s="461"/>
      <c r="AC268" s="461"/>
      <c r="AD268" s="461"/>
      <c r="AE268" s="461"/>
      <c r="AF268" s="462"/>
      <c r="AG268" s="469"/>
      <c r="AH268" s="470"/>
      <c r="AI268" s="470"/>
      <c r="AJ268" s="470"/>
      <c r="AK268" s="470"/>
      <c r="AL268" s="471"/>
      <c r="AM268" s="942"/>
      <c r="AN268" s="943"/>
      <c r="AO268" s="943"/>
      <c r="AP268" s="943"/>
      <c r="AQ268" s="943"/>
      <c r="AR268" s="943"/>
      <c r="AS268" s="943"/>
      <c r="AT268" s="943"/>
      <c r="AU268" s="943"/>
      <c r="AV268" s="943"/>
      <c r="AW268" s="1529"/>
      <c r="AX268" s="1530"/>
      <c r="BA268" s="1474" t="s">
        <v>785</v>
      </c>
      <c r="BB268" s="1474"/>
      <c r="BC268" s="1474"/>
      <c r="BD268" s="1474"/>
      <c r="BE268" s="1474"/>
      <c r="BF268" s="1474"/>
      <c r="BG268" s="1474"/>
      <c r="BH268" s="1474"/>
      <c r="BI268" s="1474"/>
      <c r="BJ268" s="1474"/>
      <c r="BK268" s="1474"/>
      <c r="BL268" s="1474"/>
      <c r="BM268" s="1474"/>
      <c r="BN268" s="1474"/>
      <c r="BO268" s="1474"/>
      <c r="BP268" s="1474"/>
      <c r="BQ268" s="1474"/>
      <c r="BR268" s="1474"/>
      <c r="BS268" s="1474"/>
      <c r="BT268" s="1474"/>
      <c r="BU268" s="1474"/>
      <c r="BV268" s="1474"/>
      <c r="BW268" s="1474"/>
      <c r="BX268" s="1474"/>
      <c r="BY268" s="1474"/>
      <c r="BZ268" s="1474"/>
      <c r="CA268" s="1474"/>
      <c r="CB268" s="1475"/>
      <c r="CC268" s="1475"/>
      <c r="CD268" s="1474" t="s">
        <v>662</v>
      </c>
      <c r="CE268" s="1474"/>
      <c r="CF268" s="1474"/>
      <c r="CG268" s="1474"/>
    </row>
    <row r="269" spans="1:85" ht="4.5" customHeight="1" x14ac:dyDescent="0.15">
      <c r="B269" s="47"/>
      <c r="C269" s="47"/>
      <c r="D269" s="47"/>
      <c r="E269" s="47"/>
      <c r="F269" s="47"/>
      <c r="G269" s="47"/>
      <c r="H269" s="44"/>
      <c r="I269" s="44"/>
      <c r="J269" s="44"/>
      <c r="K269" s="44"/>
      <c r="L269" s="44"/>
      <c r="M269" s="44"/>
      <c r="N269" s="44"/>
      <c r="O269" s="44"/>
      <c r="P269" s="44"/>
      <c r="Q269" s="44"/>
      <c r="R269" s="44"/>
      <c r="S269" s="44"/>
      <c r="T269" s="44"/>
      <c r="U269" s="44"/>
      <c r="V269" s="46"/>
      <c r="W269" s="46"/>
      <c r="X269" s="46"/>
      <c r="Y269" s="45"/>
      <c r="Z269" s="45"/>
      <c r="AA269" s="45"/>
      <c r="AB269" s="45"/>
      <c r="AC269" s="45"/>
      <c r="AF269" s="45"/>
      <c r="AG269" s="1519" t="str">
        <f>IF(OR(データ!$B$139&lt;&gt;"",データ!$B$151&lt;&gt;""),"他に扶養者有り","")</f>
        <v/>
      </c>
      <c r="AH269" s="1519"/>
      <c r="AI269" s="1519"/>
      <c r="AJ269" s="1519"/>
      <c r="AK269" s="1519"/>
      <c r="AL269" s="1519"/>
      <c r="AM269" s="1519"/>
      <c r="AN269" s="1519"/>
      <c r="AO269" s="1519"/>
      <c r="AP269" s="1519"/>
      <c r="AQ269" s="1519"/>
      <c r="AR269" s="1519"/>
      <c r="AS269" s="1519"/>
      <c r="AT269" s="1519"/>
      <c r="AU269" s="1519"/>
      <c r="AV269" s="1519"/>
      <c r="AW269" s="1519"/>
      <c r="AX269" s="1519"/>
      <c r="BA269" s="1474"/>
      <c r="BB269" s="1474"/>
      <c r="BC269" s="1474"/>
      <c r="BD269" s="1474"/>
      <c r="BE269" s="1474"/>
      <c r="BF269" s="1474"/>
      <c r="BG269" s="1474"/>
      <c r="BH269" s="1474"/>
      <c r="BI269" s="1474"/>
      <c r="BJ269" s="1474"/>
      <c r="BK269" s="1474"/>
      <c r="BL269" s="1474"/>
      <c r="BM269" s="1474"/>
      <c r="BN269" s="1474"/>
      <c r="BO269" s="1474"/>
      <c r="BP269" s="1474"/>
      <c r="BQ269" s="1474"/>
      <c r="BR269" s="1474"/>
      <c r="BS269" s="1474"/>
      <c r="BT269" s="1474"/>
      <c r="BU269" s="1474"/>
      <c r="BV269" s="1474"/>
      <c r="BW269" s="1474"/>
      <c r="BX269" s="1474"/>
      <c r="BY269" s="1474"/>
      <c r="BZ269" s="1474"/>
      <c r="CA269" s="1474"/>
      <c r="CB269" s="1475"/>
      <c r="CC269" s="1475"/>
      <c r="CD269" s="1474"/>
      <c r="CE269" s="1474"/>
      <c r="CF269" s="1474"/>
      <c r="CG269" s="1474"/>
    </row>
    <row r="270" spans="1:85" ht="4.5" customHeight="1" x14ac:dyDescent="0.15">
      <c r="B270" s="47"/>
      <c r="C270" s="47"/>
      <c r="D270" s="47"/>
      <c r="E270" s="47"/>
      <c r="F270" s="47"/>
      <c r="G270" s="47"/>
      <c r="H270" s="44"/>
      <c r="I270" s="44"/>
      <c r="J270" s="44"/>
      <c r="K270" s="44"/>
      <c r="L270" s="44"/>
      <c r="M270" s="44"/>
      <c r="N270" s="44"/>
      <c r="O270" s="44"/>
      <c r="P270" s="44"/>
      <c r="Q270" s="44"/>
      <c r="R270" s="44"/>
      <c r="S270" s="44"/>
      <c r="T270" s="44"/>
      <c r="U270" s="44"/>
      <c r="V270" s="46"/>
      <c r="W270" s="46"/>
      <c r="X270" s="46"/>
      <c r="Y270" s="45"/>
      <c r="Z270" s="45"/>
      <c r="AA270" s="45"/>
      <c r="AB270" s="45"/>
      <c r="AC270" s="45"/>
      <c r="AF270" s="45"/>
      <c r="AG270" s="1520"/>
      <c r="AH270" s="1520"/>
      <c r="AI270" s="1520"/>
      <c r="AJ270" s="1520"/>
      <c r="AK270" s="1520"/>
      <c r="AL270" s="1520"/>
      <c r="AM270" s="1520"/>
      <c r="AN270" s="1520"/>
      <c r="AO270" s="1520"/>
      <c r="AP270" s="1520"/>
      <c r="AQ270" s="1520"/>
      <c r="AR270" s="1520"/>
      <c r="AS270" s="1520"/>
      <c r="AT270" s="1520"/>
      <c r="AU270" s="1520"/>
      <c r="AV270" s="1520"/>
      <c r="AW270" s="1520"/>
      <c r="AX270" s="1520"/>
      <c r="BA270" s="1474"/>
      <c r="BB270" s="1474"/>
      <c r="BC270" s="1474"/>
      <c r="BD270" s="1474"/>
      <c r="BE270" s="1474"/>
      <c r="BF270" s="1474"/>
      <c r="BG270" s="1474"/>
      <c r="BH270" s="1474"/>
      <c r="BI270" s="1474"/>
      <c r="BJ270" s="1474"/>
      <c r="BK270" s="1474"/>
      <c r="BL270" s="1474"/>
      <c r="BM270" s="1474"/>
      <c r="BN270" s="1474"/>
      <c r="BO270" s="1474"/>
      <c r="BP270" s="1474"/>
      <c r="BQ270" s="1474"/>
      <c r="BR270" s="1474"/>
      <c r="BS270" s="1474"/>
      <c r="BT270" s="1474"/>
      <c r="BU270" s="1474"/>
      <c r="BV270" s="1474"/>
      <c r="BW270" s="1474"/>
      <c r="BX270" s="1474"/>
      <c r="BY270" s="1474"/>
      <c r="BZ270" s="1474"/>
      <c r="CA270" s="1474"/>
      <c r="CB270" s="1475"/>
      <c r="CC270" s="1475"/>
      <c r="CD270" s="1474"/>
      <c r="CE270" s="1474"/>
      <c r="CF270" s="1474"/>
      <c r="CG270" s="1474"/>
    </row>
    <row r="271" spans="1:85" ht="4.5" customHeight="1" thickBot="1" x14ac:dyDescent="0.2">
      <c r="B271" s="47"/>
      <c r="C271" s="47"/>
      <c r="D271" s="47"/>
      <c r="E271" s="47"/>
      <c r="F271" s="47"/>
      <c r="G271" s="47"/>
      <c r="H271" s="44"/>
      <c r="I271" s="44"/>
      <c r="J271" s="44"/>
      <c r="K271" s="44"/>
      <c r="L271" s="44"/>
      <c r="M271" s="44"/>
      <c r="N271" s="44"/>
      <c r="O271" s="44"/>
      <c r="P271" s="44"/>
      <c r="Q271" s="44"/>
      <c r="R271" s="44"/>
      <c r="S271" s="44"/>
      <c r="T271" s="44"/>
      <c r="U271" s="44"/>
      <c r="V271" s="46"/>
      <c r="W271" s="46"/>
      <c r="X271" s="46"/>
      <c r="Y271" s="45"/>
      <c r="Z271" s="45"/>
      <c r="AA271" s="45"/>
      <c r="AB271" s="45"/>
      <c r="AC271" s="45"/>
      <c r="AF271" s="45"/>
      <c r="AG271" s="1521"/>
      <c r="AH271" s="1521"/>
      <c r="AI271" s="1521"/>
      <c r="AJ271" s="1521"/>
      <c r="AK271" s="1521"/>
      <c r="AL271" s="1521"/>
      <c r="AM271" s="1521"/>
      <c r="AN271" s="1521"/>
      <c r="AO271" s="1521"/>
      <c r="AP271" s="1521"/>
      <c r="AQ271" s="1521"/>
      <c r="AR271" s="1521"/>
      <c r="AS271" s="1521"/>
      <c r="AT271" s="1521"/>
      <c r="AU271" s="1521"/>
      <c r="AV271" s="1521"/>
      <c r="AW271" s="1521"/>
      <c r="AX271" s="1521"/>
      <c r="BA271" s="1474"/>
      <c r="BB271" s="1474"/>
      <c r="BC271" s="1474"/>
      <c r="BD271" s="1474"/>
      <c r="BE271" s="1474"/>
      <c r="BF271" s="1474"/>
      <c r="BG271" s="1474"/>
      <c r="BH271" s="1474"/>
      <c r="BI271" s="1474"/>
      <c r="BJ271" s="1474"/>
      <c r="BK271" s="1474"/>
      <c r="BL271" s="1474"/>
      <c r="BM271" s="1474"/>
      <c r="BN271" s="1474"/>
      <c r="BO271" s="1474"/>
      <c r="BP271" s="1474"/>
      <c r="BQ271" s="1474"/>
      <c r="BR271" s="1474"/>
      <c r="BS271" s="1474"/>
      <c r="BT271" s="1474"/>
      <c r="BU271" s="1474"/>
      <c r="BV271" s="1474"/>
      <c r="BW271" s="1474"/>
      <c r="BX271" s="1474"/>
      <c r="BY271" s="1474"/>
      <c r="BZ271" s="1474"/>
      <c r="CA271" s="1474"/>
      <c r="CB271" s="1475"/>
      <c r="CC271" s="1475"/>
      <c r="CD271" s="1474"/>
      <c r="CE271" s="1474"/>
      <c r="CF271" s="1474"/>
      <c r="CG271" s="1474"/>
    </row>
    <row r="272" spans="1:85" ht="5.25" customHeight="1" x14ac:dyDescent="0.15">
      <c r="B272" s="720"/>
      <c r="C272" s="721"/>
      <c r="D272" s="1485" t="s">
        <v>453</v>
      </c>
      <c r="E272" s="1485"/>
      <c r="F272" s="1485"/>
      <c r="G272" s="1485"/>
      <c r="H272" s="1485"/>
      <c r="I272" s="1485"/>
      <c r="J272" s="1486"/>
      <c r="K272" s="498" t="s">
        <v>451</v>
      </c>
      <c r="L272" s="499"/>
      <c r="M272" s="499"/>
      <c r="N272" s="499"/>
      <c r="O272" s="499"/>
      <c r="P272" s="499"/>
      <c r="Q272" s="499"/>
      <c r="R272" s="499"/>
      <c r="S272" s="499"/>
      <c r="T272" s="499"/>
      <c r="U272" s="499"/>
      <c r="V272" s="500"/>
      <c r="W272" s="498" t="s">
        <v>6</v>
      </c>
      <c r="X272" s="499"/>
      <c r="Y272" s="499"/>
      <c r="Z272" s="499"/>
      <c r="AA272" s="499"/>
      <c r="AB272" s="499"/>
      <c r="AC272" s="499"/>
      <c r="AD272" s="499"/>
      <c r="AE272" s="499"/>
      <c r="AF272" s="499"/>
      <c r="AG272" s="499"/>
      <c r="AH272" s="499"/>
      <c r="AI272" s="500"/>
      <c r="AJ272" s="408" t="s">
        <v>86</v>
      </c>
      <c r="AK272" s="409"/>
      <c r="AL272" s="409"/>
      <c r="AM272" s="409"/>
      <c r="AN272" s="409"/>
      <c r="AO272" s="409"/>
      <c r="AP272" s="409"/>
      <c r="AQ272" s="409"/>
      <c r="AR272" s="409"/>
      <c r="AS272" s="409"/>
      <c r="AT272" s="409"/>
      <c r="AU272" s="409"/>
      <c r="AV272" s="409"/>
      <c r="AW272" s="409"/>
      <c r="AX272" s="410"/>
      <c r="BA272" s="1531" t="s">
        <v>661</v>
      </c>
      <c r="BB272" s="1531"/>
      <c r="BC272" s="1531"/>
      <c r="BD272" s="1531"/>
      <c r="BE272" s="1531"/>
      <c r="BF272" s="1531"/>
      <c r="BG272" s="1531"/>
      <c r="BH272" s="1531"/>
      <c r="BI272" s="1531"/>
      <c r="BJ272" s="1531"/>
      <c r="BK272" s="1531"/>
      <c r="BL272" s="1531"/>
      <c r="BM272" s="1531"/>
      <c r="BN272" s="1531"/>
      <c r="BO272" s="1531"/>
      <c r="BP272" s="1531"/>
      <c r="BQ272" s="1531"/>
      <c r="BR272" s="1531"/>
      <c r="BS272" s="1531"/>
      <c r="BT272" s="1531"/>
      <c r="BU272" s="1531"/>
      <c r="BV272" s="1531"/>
      <c r="BW272" s="1531"/>
      <c r="BX272" s="1531"/>
      <c r="BY272" s="1531"/>
      <c r="BZ272" s="1531"/>
      <c r="CA272" s="1531"/>
      <c r="CB272" s="1531"/>
      <c r="CC272" s="1531"/>
      <c r="CD272" s="1531"/>
      <c r="CE272" s="1531"/>
      <c r="CF272" s="1531"/>
      <c r="CG272" s="1531"/>
    </row>
    <row r="273" spans="1:120" ht="5.25" customHeight="1" x14ac:dyDescent="0.15">
      <c r="B273" s="656"/>
      <c r="C273" s="657"/>
      <c r="D273" s="694"/>
      <c r="E273" s="694"/>
      <c r="F273" s="694"/>
      <c r="G273" s="694"/>
      <c r="H273" s="694"/>
      <c r="I273" s="694"/>
      <c r="J273" s="1487"/>
      <c r="K273" s="321"/>
      <c r="L273" s="322"/>
      <c r="M273" s="322"/>
      <c r="N273" s="322"/>
      <c r="O273" s="322"/>
      <c r="P273" s="322"/>
      <c r="Q273" s="322"/>
      <c r="R273" s="322"/>
      <c r="S273" s="322"/>
      <c r="T273" s="322"/>
      <c r="U273" s="322"/>
      <c r="V273" s="323"/>
      <c r="W273" s="321"/>
      <c r="X273" s="322"/>
      <c r="Y273" s="322"/>
      <c r="Z273" s="322"/>
      <c r="AA273" s="322"/>
      <c r="AB273" s="322"/>
      <c r="AC273" s="322"/>
      <c r="AD273" s="322"/>
      <c r="AE273" s="322"/>
      <c r="AF273" s="322"/>
      <c r="AG273" s="322"/>
      <c r="AH273" s="322"/>
      <c r="AI273" s="323"/>
      <c r="AJ273" s="363"/>
      <c r="AK273" s="364"/>
      <c r="AL273" s="364"/>
      <c r="AM273" s="364"/>
      <c r="AN273" s="364"/>
      <c r="AO273" s="364"/>
      <c r="AP273" s="364"/>
      <c r="AQ273" s="364"/>
      <c r="AR273" s="364"/>
      <c r="AS273" s="364"/>
      <c r="AT273" s="364"/>
      <c r="AU273" s="364"/>
      <c r="AV273" s="364"/>
      <c r="AW273" s="364"/>
      <c r="AX273" s="411"/>
      <c r="BA273" s="1531"/>
      <c r="BB273" s="1531"/>
      <c r="BC273" s="1531"/>
      <c r="BD273" s="1531"/>
      <c r="BE273" s="1531"/>
      <c r="BF273" s="1531"/>
      <c r="BG273" s="1531"/>
      <c r="BH273" s="1531"/>
      <c r="BI273" s="1531"/>
      <c r="BJ273" s="1531"/>
      <c r="BK273" s="1531"/>
      <c r="BL273" s="1531"/>
      <c r="BM273" s="1531"/>
      <c r="BN273" s="1531"/>
      <c r="BO273" s="1531"/>
      <c r="BP273" s="1531"/>
      <c r="BQ273" s="1531"/>
      <c r="BR273" s="1531"/>
      <c r="BS273" s="1531"/>
      <c r="BT273" s="1531"/>
      <c r="BU273" s="1531"/>
      <c r="BV273" s="1531"/>
      <c r="BW273" s="1531"/>
      <c r="BX273" s="1531"/>
      <c r="BY273" s="1531"/>
      <c r="BZ273" s="1531"/>
      <c r="CA273" s="1531"/>
      <c r="CB273" s="1531"/>
      <c r="CC273" s="1531"/>
      <c r="CD273" s="1531"/>
      <c r="CE273" s="1531"/>
      <c r="CF273" s="1531"/>
      <c r="CG273" s="1531"/>
    </row>
    <row r="274" spans="1:120" ht="4.5" customHeight="1" x14ac:dyDescent="0.15">
      <c r="B274" s="656"/>
      <c r="C274" s="657"/>
      <c r="D274" s="694"/>
      <c r="E274" s="694"/>
      <c r="F274" s="694"/>
      <c r="G274" s="694"/>
      <c r="H274" s="694"/>
      <c r="I274" s="694"/>
      <c r="J274" s="1487"/>
      <c r="K274" s="1300" t="str">
        <f>IF(データ!$D$62&lt;&gt;"",IF(OR(データ!$G$62&lt;&gt;"0",データ!$C$62&lt;&gt;"0"),データ!$D$62,""),"")</f>
        <v/>
      </c>
      <c r="L274" s="1301"/>
      <c r="M274" s="1301"/>
      <c r="N274" s="1301"/>
      <c r="O274" s="1301"/>
      <c r="P274" s="1301"/>
      <c r="Q274" s="1301"/>
      <c r="R274" s="1301"/>
      <c r="S274" s="1301"/>
      <c r="T274" s="1301"/>
      <c r="U274" s="1301"/>
      <c r="V274" s="1302"/>
      <c r="W274" s="1300" t="str">
        <f>IF(データ!$E$62&lt;&gt;"",IF(OR(データ!$G$62&lt;&gt;"0",データ!$C$62&lt;&gt;"0"),データ!$E$62,""),"")</f>
        <v/>
      </c>
      <c r="X274" s="1301"/>
      <c r="Y274" s="1301"/>
      <c r="Z274" s="1301"/>
      <c r="AA274" s="1301"/>
      <c r="AB274" s="1301"/>
      <c r="AC274" s="1301"/>
      <c r="AD274" s="1301"/>
      <c r="AE274" s="1301"/>
      <c r="AF274" s="1301"/>
      <c r="AG274" s="1301"/>
      <c r="AH274" s="1301"/>
      <c r="AI274" s="1302"/>
      <c r="AJ274" s="1300" t="str">
        <f>IF(データ!$F$62&lt;&gt;"",IF(OR(データ!$G$62&lt;&gt;"0",データ!$C$62&lt;&gt;"0"),データ!$F$62,""),"")</f>
        <v/>
      </c>
      <c r="AK274" s="1301"/>
      <c r="AL274" s="1301"/>
      <c r="AM274" s="1301"/>
      <c r="AN274" s="1301"/>
      <c r="AO274" s="1301"/>
      <c r="AP274" s="1301"/>
      <c r="AQ274" s="1301"/>
      <c r="AR274" s="1301"/>
      <c r="AS274" s="1301"/>
      <c r="AT274" s="1301"/>
      <c r="AU274" s="1301"/>
      <c r="AV274" s="1301"/>
      <c r="AW274" s="1301"/>
      <c r="AX274" s="1318"/>
      <c r="BA274" s="1594" t="s">
        <v>844</v>
      </c>
      <c r="BB274" s="1594"/>
      <c r="BC274" s="1594"/>
      <c r="BD274" s="1594"/>
      <c r="BE274" s="1594"/>
      <c r="BF274" s="1594"/>
      <c r="BG274" s="1594"/>
      <c r="BH274" s="1594"/>
      <c r="BI274" s="1594"/>
      <c r="BJ274" s="1594"/>
      <c r="BK274" s="1594"/>
      <c r="BL274" s="1594"/>
      <c r="BM274" s="1594"/>
      <c r="BN274" s="1594"/>
      <c r="BO274" s="1594"/>
      <c r="BP274" s="1594"/>
      <c r="BQ274" s="1594"/>
      <c r="BR274" s="1594"/>
      <c r="BS274" s="1594"/>
      <c r="BT274" s="1594"/>
      <c r="BU274" s="1594"/>
      <c r="BV274" s="1594"/>
      <c r="BW274" s="1594"/>
      <c r="BX274" s="1594"/>
      <c r="BY274" s="1594"/>
      <c r="BZ274" s="1594"/>
      <c r="CA274" s="1594"/>
      <c r="CB274" s="1594"/>
      <c r="CC274" s="1594"/>
      <c r="CD274" s="1594"/>
      <c r="CE274" s="1594"/>
      <c r="CF274" s="1594"/>
      <c r="CG274" s="1594"/>
    </row>
    <row r="275" spans="1:120" ht="4.5" customHeight="1" x14ac:dyDescent="0.15">
      <c r="B275" s="131"/>
      <c r="C275" s="136"/>
      <c r="D275" s="694"/>
      <c r="E275" s="694"/>
      <c r="F275" s="694"/>
      <c r="G275" s="694"/>
      <c r="H275" s="694"/>
      <c r="I275" s="694"/>
      <c r="J275" s="1487"/>
      <c r="K275" s="1303"/>
      <c r="L275" s="1304"/>
      <c r="M275" s="1304"/>
      <c r="N275" s="1304"/>
      <c r="O275" s="1304"/>
      <c r="P275" s="1304"/>
      <c r="Q275" s="1304"/>
      <c r="R275" s="1304"/>
      <c r="S275" s="1304"/>
      <c r="T275" s="1304"/>
      <c r="U275" s="1304"/>
      <c r="V275" s="1305"/>
      <c r="W275" s="1303"/>
      <c r="X275" s="1304"/>
      <c r="Y275" s="1304"/>
      <c r="Z275" s="1304"/>
      <c r="AA275" s="1304"/>
      <c r="AB275" s="1304"/>
      <c r="AC275" s="1304"/>
      <c r="AD275" s="1304"/>
      <c r="AE275" s="1304"/>
      <c r="AF275" s="1304"/>
      <c r="AG275" s="1304"/>
      <c r="AH275" s="1304"/>
      <c r="AI275" s="1305"/>
      <c r="AJ275" s="1303"/>
      <c r="AK275" s="1304"/>
      <c r="AL275" s="1304"/>
      <c r="AM275" s="1304"/>
      <c r="AN275" s="1304"/>
      <c r="AO275" s="1304"/>
      <c r="AP275" s="1304"/>
      <c r="AQ275" s="1304"/>
      <c r="AR275" s="1304"/>
      <c r="AS275" s="1304"/>
      <c r="AT275" s="1304"/>
      <c r="AU275" s="1304"/>
      <c r="AV275" s="1304"/>
      <c r="AW275" s="1304"/>
      <c r="AX275" s="1319"/>
      <c r="BA275" s="1594"/>
      <c r="BB275" s="1594"/>
      <c r="BC275" s="1594"/>
      <c r="BD275" s="1594"/>
      <c r="BE275" s="1594"/>
      <c r="BF275" s="1594"/>
      <c r="BG275" s="1594"/>
      <c r="BH275" s="1594"/>
      <c r="BI275" s="1594"/>
      <c r="BJ275" s="1594"/>
      <c r="BK275" s="1594"/>
      <c r="BL275" s="1594"/>
      <c r="BM275" s="1594"/>
      <c r="BN275" s="1594"/>
      <c r="BO275" s="1594"/>
      <c r="BP275" s="1594"/>
      <c r="BQ275" s="1594"/>
      <c r="BR275" s="1594"/>
      <c r="BS275" s="1594"/>
      <c r="BT275" s="1594"/>
      <c r="BU275" s="1594"/>
      <c r="BV275" s="1594"/>
      <c r="BW275" s="1594"/>
      <c r="BX275" s="1594"/>
      <c r="BY275" s="1594"/>
      <c r="BZ275" s="1594"/>
      <c r="CA275" s="1594"/>
      <c r="CB275" s="1594"/>
      <c r="CC275" s="1594"/>
      <c r="CD275" s="1594"/>
      <c r="CE275" s="1594"/>
      <c r="CF275" s="1594"/>
      <c r="CG275" s="1594"/>
    </row>
    <row r="276" spans="1:120" ht="4.5" customHeight="1" x14ac:dyDescent="0.15">
      <c r="B276" s="135"/>
      <c r="C276" s="136"/>
      <c r="D276" s="694"/>
      <c r="E276" s="694"/>
      <c r="F276" s="694"/>
      <c r="G276" s="694"/>
      <c r="H276" s="694"/>
      <c r="I276" s="694"/>
      <c r="J276" s="1487"/>
      <c r="K276" s="1306"/>
      <c r="L276" s="1307"/>
      <c r="M276" s="1307"/>
      <c r="N276" s="1307"/>
      <c r="O276" s="1307"/>
      <c r="P276" s="1307"/>
      <c r="Q276" s="1307"/>
      <c r="R276" s="1307"/>
      <c r="S276" s="1307"/>
      <c r="T276" s="1307"/>
      <c r="U276" s="1307"/>
      <c r="V276" s="1308"/>
      <c r="W276" s="1306"/>
      <c r="X276" s="1307"/>
      <c r="Y276" s="1307"/>
      <c r="Z276" s="1307"/>
      <c r="AA276" s="1307"/>
      <c r="AB276" s="1307"/>
      <c r="AC276" s="1307"/>
      <c r="AD276" s="1307"/>
      <c r="AE276" s="1307"/>
      <c r="AF276" s="1307"/>
      <c r="AG276" s="1307"/>
      <c r="AH276" s="1307"/>
      <c r="AI276" s="1308"/>
      <c r="AJ276" s="1306"/>
      <c r="AK276" s="1307"/>
      <c r="AL276" s="1307"/>
      <c r="AM276" s="1307"/>
      <c r="AN276" s="1307"/>
      <c r="AO276" s="1307"/>
      <c r="AP276" s="1307"/>
      <c r="AQ276" s="1307"/>
      <c r="AR276" s="1307"/>
      <c r="AS276" s="1307"/>
      <c r="AT276" s="1307"/>
      <c r="AU276" s="1307"/>
      <c r="AV276" s="1307"/>
      <c r="AW276" s="1307"/>
      <c r="AX276" s="1320"/>
      <c r="BA276" s="1594"/>
      <c r="BB276" s="1594"/>
      <c r="BC276" s="1594"/>
      <c r="BD276" s="1594"/>
      <c r="BE276" s="1594"/>
      <c r="BF276" s="1594"/>
      <c r="BG276" s="1594"/>
      <c r="BH276" s="1594"/>
      <c r="BI276" s="1594"/>
      <c r="BJ276" s="1594"/>
      <c r="BK276" s="1594"/>
      <c r="BL276" s="1594"/>
      <c r="BM276" s="1594"/>
      <c r="BN276" s="1594"/>
      <c r="BO276" s="1594"/>
      <c r="BP276" s="1594"/>
      <c r="BQ276" s="1594"/>
      <c r="BR276" s="1594"/>
      <c r="BS276" s="1594"/>
      <c r="BT276" s="1594"/>
      <c r="BU276" s="1594"/>
      <c r="BV276" s="1594"/>
      <c r="BW276" s="1594"/>
      <c r="BX276" s="1594"/>
      <c r="BY276" s="1594"/>
      <c r="BZ276" s="1594"/>
      <c r="CA276" s="1594"/>
      <c r="CB276" s="1594"/>
      <c r="CC276" s="1594"/>
      <c r="CD276" s="1594"/>
      <c r="CE276" s="1594"/>
      <c r="CF276" s="1594"/>
      <c r="CG276" s="1594"/>
    </row>
    <row r="277" spans="1:120" ht="6" customHeight="1" x14ac:dyDescent="0.15">
      <c r="B277" s="135"/>
      <c r="C277" s="136"/>
      <c r="D277" s="694"/>
      <c r="E277" s="694"/>
      <c r="F277" s="694"/>
      <c r="G277" s="694"/>
      <c r="H277" s="694"/>
      <c r="I277" s="694"/>
      <c r="J277" s="1487"/>
      <c r="K277" s="317" t="s">
        <v>450</v>
      </c>
      <c r="L277" s="318"/>
      <c r="M277" s="318"/>
      <c r="N277" s="318"/>
      <c r="O277" s="318"/>
      <c r="P277" s="318"/>
      <c r="Q277" s="318"/>
      <c r="R277" s="318"/>
      <c r="S277" s="318"/>
      <c r="T277" s="318"/>
      <c r="U277" s="318"/>
      <c r="V277" s="319"/>
      <c r="W277" s="544" t="s">
        <v>455</v>
      </c>
      <c r="X277" s="545"/>
      <c r="Y277" s="545"/>
      <c r="Z277" s="545"/>
      <c r="AA277" s="545"/>
      <c r="AB277" s="545"/>
      <c r="AC277" s="545"/>
      <c r="AD277" s="545"/>
      <c r="AE277" s="545"/>
      <c r="AF277" s="545"/>
      <c r="AG277" s="545"/>
      <c r="AH277" s="545"/>
      <c r="AI277" s="546"/>
      <c r="AJ277" s="544" t="s">
        <v>11</v>
      </c>
      <c r="AK277" s="545"/>
      <c r="AL277" s="545"/>
      <c r="AM277" s="545"/>
      <c r="AN277" s="545"/>
      <c r="AO277" s="545"/>
      <c r="AP277" s="545"/>
      <c r="AQ277" s="545"/>
      <c r="AR277" s="545"/>
      <c r="AS277" s="545"/>
      <c r="AT277" s="545"/>
      <c r="AU277" s="545"/>
      <c r="AV277" s="545"/>
      <c r="AW277" s="545"/>
      <c r="AX277" s="550"/>
      <c r="BA277" s="1595" t="str">
        <f>IF(データ!$B$165&lt;&gt;"",データ!$B$165,"")</f>
        <v/>
      </c>
      <c r="BB277" s="1595"/>
      <c r="BC277" s="1595"/>
      <c r="BD277" s="1595"/>
      <c r="BE277" s="133"/>
      <c r="BF277" s="11"/>
      <c r="BG277" s="12"/>
      <c r="BH277" s="12"/>
      <c r="BI277" s="12"/>
      <c r="BJ277" s="12"/>
      <c r="BK277" s="12"/>
      <c r="BL277" s="12"/>
      <c r="BM277" s="12"/>
      <c r="BN277" s="12"/>
      <c r="BO277" s="12"/>
      <c r="BP277" s="12"/>
      <c r="BQ277" s="12"/>
      <c r="BR277" s="12"/>
      <c r="BS277" s="12"/>
      <c r="BT277" s="12"/>
      <c r="BU277" s="12"/>
      <c r="BV277" s="12"/>
      <c r="BW277" s="12"/>
      <c r="BX277" s="12"/>
      <c r="CA277" s="11"/>
      <c r="CE277" s="12"/>
      <c r="CF277" s="12"/>
      <c r="CG277" s="12"/>
    </row>
    <row r="278" spans="1:120" ht="6" customHeight="1" x14ac:dyDescent="0.15">
      <c r="B278" s="135"/>
      <c r="C278" s="136"/>
      <c r="D278" s="694"/>
      <c r="E278" s="694"/>
      <c r="F278" s="694"/>
      <c r="G278" s="694"/>
      <c r="H278" s="694"/>
      <c r="I278" s="694"/>
      <c r="J278" s="1487"/>
      <c r="K278" s="321"/>
      <c r="L278" s="322"/>
      <c r="M278" s="322"/>
      <c r="N278" s="322"/>
      <c r="O278" s="322"/>
      <c r="P278" s="322"/>
      <c r="Q278" s="322"/>
      <c r="R278" s="322"/>
      <c r="S278" s="322"/>
      <c r="T278" s="322"/>
      <c r="U278" s="322"/>
      <c r="V278" s="323"/>
      <c r="W278" s="547"/>
      <c r="X278" s="548"/>
      <c r="Y278" s="548"/>
      <c r="Z278" s="548"/>
      <c r="AA278" s="548"/>
      <c r="AB278" s="548"/>
      <c r="AC278" s="548"/>
      <c r="AD278" s="548"/>
      <c r="AE278" s="548"/>
      <c r="AF278" s="548"/>
      <c r="AG278" s="548"/>
      <c r="AH278" s="548"/>
      <c r="AI278" s="549"/>
      <c r="AJ278" s="547"/>
      <c r="AK278" s="548"/>
      <c r="AL278" s="548"/>
      <c r="AM278" s="548"/>
      <c r="AN278" s="548"/>
      <c r="AO278" s="548"/>
      <c r="AP278" s="548"/>
      <c r="AQ278" s="548"/>
      <c r="AR278" s="548"/>
      <c r="AS278" s="548"/>
      <c r="AT278" s="548"/>
      <c r="AU278" s="548"/>
      <c r="AV278" s="548"/>
      <c r="AW278" s="548"/>
      <c r="AX278" s="551"/>
      <c r="BA278" s="1595"/>
      <c r="BB278" s="1595"/>
      <c r="BC278" s="1595"/>
      <c r="BD278" s="1595"/>
      <c r="BE278" s="133"/>
      <c r="BF278" s="11"/>
      <c r="BG278" s="11"/>
      <c r="BH278" s="11"/>
      <c r="BI278" s="11"/>
      <c r="BJ278" s="11"/>
      <c r="BK278" s="11"/>
      <c r="BL278" s="11"/>
      <c r="BM278" s="11"/>
      <c r="BN278" s="11"/>
      <c r="BO278" s="11"/>
      <c r="BP278" s="11"/>
      <c r="BQ278" s="11"/>
      <c r="BR278" s="11"/>
      <c r="BS278" s="11"/>
      <c r="BT278" s="11"/>
      <c r="BU278" s="11"/>
      <c r="BV278" s="11"/>
      <c r="BW278" s="11"/>
      <c r="BX278" s="11"/>
      <c r="CA278" s="11"/>
      <c r="CE278" s="11"/>
      <c r="CF278" s="11"/>
      <c r="CG278" s="11"/>
    </row>
    <row r="279" spans="1:120" ht="4.5" customHeight="1" x14ac:dyDescent="0.15">
      <c r="B279" s="131"/>
      <c r="C279" s="79"/>
      <c r="D279" s="694"/>
      <c r="E279" s="694"/>
      <c r="F279" s="694"/>
      <c r="G279" s="694"/>
      <c r="H279" s="694"/>
      <c r="I279" s="694"/>
      <c r="J279" s="1487"/>
      <c r="K279" s="532" t="str">
        <f>IF(データ!$G$62&lt;&gt;"",IF(OR(データ!$G$62&lt;&gt;"0",データ!$C$62&lt;&gt;"0"),データ!$G$62,""),"")</f>
        <v/>
      </c>
      <c r="L279" s="533"/>
      <c r="M279" s="533"/>
      <c r="N279" s="533"/>
      <c r="O279" s="533"/>
      <c r="P279" s="533"/>
      <c r="Q279" s="533"/>
      <c r="R279" s="533"/>
      <c r="S279" s="533"/>
      <c r="T279" s="533"/>
      <c r="U279" s="533"/>
      <c r="V279" s="1254" t="s">
        <v>9</v>
      </c>
      <c r="W279" s="532" t="str">
        <f>IF(データ!$H$62&lt;&gt;"",IF(OR(データ!$G$62&lt;&gt;"0",データ!$C$62&lt;&gt;"0"),データ!$H$62,""),"")</f>
        <v/>
      </c>
      <c r="X279" s="533"/>
      <c r="Y279" s="533"/>
      <c r="Z279" s="533"/>
      <c r="AA279" s="533"/>
      <c r="AB279" s="533"/>
      <c r="AC279" s="533"/>
      <c r="AD279" s="533"/>
      <c r="AE279" s="533"/>
      <c r="AF279" s="533"/>
      <c r="AG279" s="533"/>
      <c r="AH279" s="533"/>
      <c r="AI279" s="1254" t="s">
        <v>9</v>
      </c>
      <c r="AJ279" s="532" t="str">
        <f>IF(データ!$J$62&lt;&gt;"",IF(OR(データ!$G$62&lt;&gt;"0",データ!$C$62&lt;&gt;"0"),データ!$J$62,""),"")</f>
        <v/>
      </c>
      <c r="AK279" s="533"/>
      <c r="AL279" s="533"/>
      <c r="AM279" s="533"/>
      <c r="AN279" s="533"/>
      <c r="AO279" s="533"/>
      <c r="AP279" s="533"/>
      <c r="AQ279" s="533"/>
      <c r="AR279" s="533"/>
      <c r="AS279" s="533"/>
      <c r="AT279" s="533"/>
      <c r="AU279" s="533"/>
      <c r="AV279" s="533"/>
      <c r="AW279" s="533"/>
      <c r="AX279" s="477" t="s">
        <v>9</v>
      </c>
      <c r="BA279" s="1595"/>
      <c r="BB279" s="1595"/>
      <c r="BC279" s="1595"/>
      <c r="BD279" s="1595"/>
      <c r="BE279" s="133"/>
      <c r="BF279" s="11"/>
      <c r="BG279" s="11"/>
      <c r="BH279" s="11"/>
      <c r="BI279" s="11"/>
      <c r="BJ279" s="11"/>
      <c r="BK279" s="11"/>
      <c r="BL279" s="11"/>
      <c r="BM279" s="11"/>
      <c r="BN279" s="11"/>
      <c r="BO279" s="11"/>
      <c r="BP279" s="11"/>
      <c r="BQ279" s="11"/>
      <c r="BR279" s="11"/>
      <c r="BS279" s="11"/>
      <c r="BT279" s="11"/>
      <c r="BU279" s="11"/>
      <c r="BV279" s="11"/>
      <c r="BW279" s="11"/>
      <c r="BX279" s="11"/>
      <c r="CA279" s="11"/>
      <c r="CE279" s="11"/>
      <c r="CF279" s="11"/>
      <c r="CG279" s="11"/>
    </row>
    <row r="280" spans="1:120" ht="4.5" customHeight="1" x14ac:dyDescent="0.15">
      <c r="B280" s="131"/>
      <c r="C280" s="79"/>
      <c r="D280" s="694"/>
      <c r="E280" s="694"/>
      <c r="F280" s="694"/>
      <c r="G280" s="694"/>
      <c r="H280" s="694"/>
      <c r="I280" s="694"/>
      <c r="J280" s="1487"/>
      <c r="K280" s="534"/>
      <c r="L280" s="535"/>
      <c r="M280" s="535"/>
      <c r="N280" s="535"/>
      <c r="O280" s="535"/>
      <c r="P280" s="535"/>
      <c r="Q280" s="535"/>
      <c r="R280" s="535"/>
      <c r="S280" s="535"/>
      <c r="T280" s="535"/>
      <c r="U280" s="535"/>
      <c r="V280" s="1255"/>
      <c r="W280" s="534"/>
      <c r="X280" s="535"/>
      <c r="Y280" s="535"/>
      <c r="Z280" s="535"/>
      <c r="AA280" s="535"/>
      <c r="AB280" s="535"/>
      <c r="AC280" s="535"/>
      <c r="AD280" s="535"/>
      <c r="AE280" s="535"/>
      <c r="AF280" s="535"/>
      <c r="AG280" s="535"/>
      <c r="AH280" s="535"/>
      <c r="AI280" s="1255"/>
      <c r="AJ280" s="534"/>
      <c r="AK280" s="535"/>
      <c r="AL280" s="535"/>
      <c r="AM280" s="535"/>
      <c r="AN280" s="535"/>
      <c r="AO280" s="535"/>
      <c r="AP280" s="535"/>
      <c r="AQ280" s="535"/>
      <c r="AR280" s="535"/>
      <c r="AS280" s="535"/>
      <c r="AT280" s="535"/>
      <c r="AU280" s="535"/>
      <c r="AV280" s="535"/>
      <c r="AW280" s="535"/>
      <c r="AX280" s="479"/>
      <c r="BA280" s="1595" t="str">
        <f>IF(データ!$B$166&lt;&gt;"",データ!$B$166,"")</f>
        <v/>
      </c>
      <c r="BB280" s="1595"/>
      <c r="BC280" s="1595"/>
      <c r="BD280" s="1595"/>
      <c r="BE280" s="133"/>
      <c r="BF280" s="11"/>
      <c r="BG280" s="11"/>
      <c r="BH280" s="11"/>
      <c r="BI280" s="11"/>
      <c r="BJ280" s="11"/>
      <c r="BK280" s="11"/>
      <c r="BL280" s="11"/>
      <c r="BM280" s="11"/>
      <c r="BN280" s="11"/>
      <c r="BO280" s="11"/>
      <c r="BP280" s="11"/>
      <c r="BQ280" s="11"/>
      <c r="BR280" s="11"/>
      <c r="BS280" s="11"/>
      <c r="BT280" s="11"/>
      <c r="BU280" s="11"/>
      <c r="BV280" s="11"/>
      <c r="BW280" s="11"/>
      <c r="BX280" s="11"/>
      <c r="BY280" s="133"/>
      <c r="BZ280" s="133"/>
      <c r="CA280" s="11"/>
      <c r="CE280" s="11"/>
      <c r="CF280" s="11"/>
      <c r="CG280" s="11"/>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c r="DL280" s="161"/>
      <c r="DM280" s="161"/>
      <c r="DN280" s="161"/>
      <c r="DO280" s="161"/>
      <c r="DP280" s="161"/>
    </row>
    <row r="281" spans="1:120" ht="4.5" customHeight="1" x14ac:dyDescent="0.15">
      <c r="B281" s="55"/>
      <c r="C281" s="43"/>
      <c r="D281" s="1488"/>
      <c r="E281" s="1488"/>
      <c r="F281" s="1488"/>
      <c r="G281" s="1488"/>
      <c r="H281" s="1488"/>
      <c r="I281" s="1488"/>
      <c r="J281" s="1489"/>
      <c r="K281" s="536"/>
      <c r="L281" s="537"/>
      <c r="M281" s="537"/>
      <c r="N281" s="537"/>
      <c r="O281" s="537"/>
      <c r="P281" s="537"/>
      <c r="Q281" s="537"/>
      <c r="R281" s="537"/>
      <c r="S281" s="537"/>
      <c r="T281" s="537"/>
      <c r="U281" s="537"/>
      <c r="V281" s="1256"/>
      <c r="W281" s="536"/>
      <c r="X281" s="537"/>
      <c r="Y281" s="537"/>
      <c r="Z281" s="537"/>
      <c r="AA281" s="537"/>
      <c r="AB281" s="537"/>
      <c r="AC281" s="537"/>
      <c r="AD281" s="537"/>
      <c r="AE281" s="537"/>
      <c r="AF281" s="537"/>
      <c r="AG281" s="537"/>
      <c r="AH281" s="537"/>
      <c r="AI281" s="1256"/>
      <c r="AJ281" s="536"/>
      <c r="AK281" s="537"/>
      <c r="AL281" s="537"/>
      <c r="AM281" s="537"/>
      <c r="AN281" s="537"/>
      <c r="AO281" s="537"/>
      <c r="AP281" s="537"/>
      <c r="AQ281" s="537"/>
      <c r="AR281" s="537"/>
      <c r="AS281" s="537"/>
      <c r="AT281" s="537"/>
      <c r="AU281" s="537"/>
      <c r="AV281" s="537"/>
      <c r="AW281" s="537"/>
      <c r="AX281" s="631"/>
      <c r="BA281" s="1595"/>
      <c r="BB281" s="1595"/>
      <c r="BC281" s="1595"/>
      <c r="BD281" s="1595"/>
      <c r="BE281" s="133"/>
      <c r="BF281" s="11"/>
      <c r="BG281" s="11"/>
      <c r="BH281" s="11"/>
      <c r="BI281" s="11"/>
      <c r="BJ281" s="11"/>
      <c r="BK281" s="11"/>
      <c r="BL281" s="11"/>
      <c r="BM281" s="11"/>
      <c r="BN281" s="11"/>
      <c r="BO281" s="11"/>
      <c r="BP281" s="11"/>
      <c r="BQ281" s="11"/>
      <c r="BR281" s="11"/>
      <c r="BS281" s="11"/>
      <c r="BT281" s="11"/>
      <c r="BU281" s="11"/>
      <c r="BV281" s="11"/>
      <c r="BW281" s="11"/>
      <c r="BX281" s="11"/>
      <c r="BY281" s="133"/>
      <c r="BZ281" s="133"/>
      <c r="CA281" s="11"/>
      <c r="CB281" s="11"/>
      <c r="CC281" s="11"/>
      <c r="CD281" s="11"/>
      <c r="CE281" s="11"/>
      <c r="CF281" s="11"/>
      <c r="CG281" s="11"/>
    </row>
    <row r="282" spans="1:120" ht="5.25" customHeight="1" x14ac:dyDescent="0.15">
      <c r="B282" s="1490" t="s">
        <v>781</v>
      </c>
      <c r="C282" s="1491"/>
      <c r="D282" s="1491"/>
      <c r="E282" s="1491"/>
      <c r="F282" s="1491"/>
      <c r="G282" s="1491"/>
      <c r="H282" s="1491"/>
      <c r="I282" s="1491"/>
      <c r="J282" s="1492"/>
      <c r="K282" s="317" t="s">
        <v>770</v>
      </c>
      <c r="L282" s="318"/>
      <c r="M282" s="318"/>
      <c r="N282" s="318"/>
      <c r="O282" s="318"/>
      <c r="P282" s="318"/>
      <c r="Q282" s="318"/>
      <c r="R282" s="318"/>
      <c r="S282" s="318"/>
      <c r="T282" s="318"/>
      <c r="U282" s="318"/>
      <c r="V282" s="318"/>
      <c r="W282" s="318"/>
      <c r="X282" s="318"/>
      <c r="Y282" s="318"/>
      <c r="Z282" s="318"/>
      <c r="AA282" s="318"/>
      <c r="AB282" s="318"/>
      <c r="AC282" s="318"/>
      <c r="AD282" s="319"/>
      <c r="AE282" s="538" t="s">
        <v>456</v>
      </c>
      <c r="AF282" s="539"/>
      <c r="AG282" s="539"/>
      <c r="AH282" s="539"/>
      <c r="AI282" s="539"/>
      <c r="AJ282" s="539"/>
      <c r="AK282" s="539"/>
      <c r="AL282" s="539"/>
      <c r="AM282" s="539"/>
      <c r="AN282" s="539"/>
      <c r="AO282" s="539"/>
      <c r="AP282" s="539"/>
      <c r="AQ282" s="539"/>
      <c r="AR282" s="539"/>
      <c r="AS282" s="539"/>
      <c r="AT282" s="539"/>
      <c r="AU282" s="539"/>
      <c r="AV282" s="539"/>
      <c r="AW282" s="539"/>
      <c r="AX282" s="540"/>
      <c r="BA282" s="1595"/>
      <c r="BB282" s="1595"/>
      <c r="BC282" s="1595"/>
      <c r="BD282" s="1595"/>
      <c r="BE282" s="133"/>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row>
    <row r="283" spans="1:120" ht="5.25" customHeight="1" x14ac:dyDescent="0.15">
      <c r="B283" s="1493"/>
      <c r="C283" s="1494"/>
      <c r="D283" s="1494"/>
      <c r="E283" s="1494"/>
      <c r="F283" s="1494"/>
      <c r="G283" s="1494"/>
      <c r="H283" s="1494"/>
      <c r="I283" s="1494"/>
      <c r="J283" s="1495"/>
      <c r="K283" s="321"/>
      <c r="L283" s="322"/>
      <c r="M283" s="322"/>
      <c r="N283" s="322"/>
      <c r="O283" s="322"/>
      <c r="P283" s="322"/>
      <c r="Q283" s="322"/>
      <c r="R283" s="322"/>
      <c r="S283" s="322"/>
      <c r="T283" s="322"/>
      <c r="U283" s="322"/>
      <c r="V283" s="322"/>
      <c r="W283" s="322"/>
      <c r="X283" s="322"/>
      <c r="Y283" s="322"/>
      <c r="Z283" s="322"/>
      <c r="AA283" s="322"/>
      <c r="AB283" s="322"/>
      <c r="AC283" s="322"/>
      <c r="AD283" s="323"/>
      <c r="AE283" s="541"/>
      <c r="AF283" s="542"/>
      <c r="AG283" s="542"/>
      <c r="AH283" s="542"/>
      <c r="AI283" s="542"/>
      <c r="AJ283" s="542"/>
      <c r="AK283" s="542"/>
      <c r="AL283" s="542"/>
      <c r="AM283" s="542"/>
      <c r="AN283" s="542"/>
      <c r="AO283" s="542"/>
      <c r="AP283" s="542"/>
      <c r="AQ283" s="542"/>
      <c r="AR283" s="542"/>
      <c r="AS283" s="542"/>
      <c r="AT283" s="542"/>
      <c r="AU283" s="542"/>
      <c r="AV283" s="542"/>
      <c r="AW283" s="542"/>
      <c r="AX283" s="54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CA283" s="4"/>
      <c r="CB283" s="2"/>
      <c r="CC283" s="2"/>
      <c r="CH283" s="11"/>
    </row>
    <row r="284" spans="1:120" ht="4.5" customHeight="1" x14ac:dyDescent="0.15">
      <c r="B284" s="1493"/>
      <c r="C284" s="1494"/>
      <c r="D284" s="1494"/>
      <c r="E284" s="1494"/>
      <c r="F284" s="1494"/>
      <c r="G284" s="1494"/>
      <c r="H284" s="1494"/>
      <c r="I284" s="1494"/>
      <c r="J284" s="1495"/>
      <c r="K284" s="532" t="str">
        <f>IF(データ!$G$64&lt;&gt;"",IF(OR(データ!$G$64&lt;&gt;"0",データ!$C$64&lt;&gt;"0"),データ!$G$64,""),"")</f>
        <v/>
      </c>
      <c r="L284" s="533"/>
      <c r="M284" s="533"/>
      <c r="N284" s="533"/>
      <c r="O284" s="533"/>
      <c r="P284" s="533"/>
      <c r="Q284" s="533"/>
      <c r="R284" s="533"/>
      <c r="S284" s="533"/>
      <c r="T284" s="533"/>
      <c r="U284" s="533"/>
      <c r="V284" s="533"/>
      <c r="W284" s="533"/>
      <c r="X284" s="533"/>
      <c r="Y284" s="533"/>
      <c r="Z284" s="533"/>
      <c r="AA284" s="533"/>
      <c r="AB284" s="533"/>
      <c r="AC284" s="533"/>
      <c r="AD284" s="1254" t="s">
        <v>9</v>
      </c>
      <c r="AE284" s="532" t="str">
        <f>IF(データ!$H$64&lt;&gt;"",IF(OR(データ!$G$64&lt;&gt;"0",データ!$C$64&lt;&gt;"0"),データ!$H$64,""),"")</f>
        <v/>
      </c>
      <c r="AF284" s="533"/>
      <c r="AG284" s="533"/>
      <c r="AH284" s="533"/>
      <c r="AI284" s="533"/>
      <c r="AJ284" s="533"/>
      <c r="AK284" s="533"/>
      <c r="AL284" s="533"/>
      <c r="AM284" s="533"/>
      <c r="AN284" s="533"/>
      <c r="AO284" s="533"/>
      <c r="AP284" s="533"/>
      <c r="AQ284" s="533"/>
      <c r="AR284" s="533"/>
      <c r="AS284" s="533"/>
      <c r="AT284" s="533"/>
      <c r="AU284" s="533"/>
      <c r="AV284" s="533"/>
      <c r="AW284" s="533"/>
      <c r="AX284" s="477" t="s">
        <v>9</v>
      </c>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CA284" s="4"/>
      <c r="CB284" s="2"/>
      <c r="CC284" s="2"/>
      <c r="CH284" s="11"/>
    </row>
    <row r="285" spans="1:120" ht="4.5" customHeight="1" x14ac:dyDescent="0.15">
      <c r="B285" s="1493"/>
      <c r="C285" s="1494"/>
      <c r="D285" s="1494"/>
      <c r="E285" s="1494"/>
      <c r="F285" s="1494"/>
      <c r="G285" s="1494"/>
      <c r="H285" s="1494"/>
      <c r="I285" s="1494"/>
      <c r="J285" s="1495"/>
      <c r="K285" s="534"/>
      <c r="L285" s="535"/>
      <c r="M285" s="535"/>
      <c r="N285" s="535"/>
      <c r="O285" s="535"/>
      <c r="P285" s="535"/>
      <c r="Q285" s="535"/>
      <c r="R285" s="535"/>
      <c r="S285" s="535"/>
      <c r="T285" s="535"/>
      <c r="U285" s="535"/>
      <c r="V285" s="535"/>
      <c r="W285" s="535"/>
      <c r="X285" s="535"/>
      <c r="Y285" s="535"/>
      <c r="Z285" s="535"/>
      <c r="AA285" s="535"/>
      <c r="AB285" s="535"/>
      <c r="AC285" s="535"/>
      <c r="AD285" s="1255"/>
      <c r="AE285" s="534"/>
      <c r="AF285" s="535"/>
      <c r="AG285" s="535"/>
      <c r="AH285" s="535"/>
      <c r="AI285" s="535"/>
      <c r="AJ285" s="535"/>
      <c r="AK285" s="535"/>
      <c r="AL285" s="535"/>
      <c r="AM285" s="535"/>
      <c r="AN285" s="535"/>
      <c r="AO285" s="535"/>
      <c r="AP285" s="535"/>
      <c r="AQ285" s="535"/>
      <c r="AR285" s="535"/>
      <c r="AS285" s="535"/>
      <c r="AT285" s="535"/>
      <c r="AU285" s="535"/>
      <c r="AV285" s="535"/>
      <c r="AW285" s="535"/>
      <c r="AX285" s="479"/>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CA285" s="4"/>
      <c r="CB285" s="2"/>
      <c r="CC285" s="2"/>
    </row>
    <row r="286" spans="1:120" ht="4.5" customHeight="1" x14ac:dyDescent="0.15">
      <c r="B286" s="1493"/>
      <c r="C286" s="1494"/>
      <c r="D286" s="1494"/>
      <c r="E286" s="1494"/>
      <c r="F286" s="1494"/>
      <c r="G286" s="1494"/>
      <c r="H286" s="1494"/>
      <c r="I286" s="1494"/>
      <c r="J286" s="1495"/>
      <c r="K286" s="534"/>
      <c r="L286" s="535"/>
      <c r="M286" s="535"/>
      <c r="N286" s="535"/>
      <c r="O286" s="535"/>
      <c r="P286" s="535"/>
      <c r="Q286" s="535"/>
      <c r="R286" s="535"/>
      <c r="S286" s="535"/>
      <c r="T286" s="535"/>
      <c r="U286" s="535"/>
      <c r="V286" s="535"/>
      <c r="W286" s="535"/>
      <c r="X286" s="535"/>
      <c r="Y286" s="535"/>
      <c r="Z286" s="535"/>
      <c r="AA286" s="535"/>
      <c r="AB286" s="535"/>
      <c r="AC286" s="535"/>
      <c r="AD286" s="1255"/>
      <c r="AE286" s="534"/>
      <c r="AF286" s="535"/>
      <c r="AG286" s="535"/>
      <c r="AH286" s="535"/>
      <c r="AI286" s="535"/>
      <c r="AJ286" s="535"/>
      <c r="AK286" s="535"/>
      <c r="AL286" s="535"/>
      <c r="AM286" s="535"/>
      <c r="AN286" s="535"/>
      <c r="AO286" s="535"/>
      <c r="AP286" s="535"/>
      <c r="AQ286" s="535"/>
      <c r="AR286" s="535"/>
      <c r="AS286" s="535"/>
      <c r="AT286" s="535"/>
      <c r="AU286" s="535"/>
      <c r="AV286" s="535"/>
      <c r="AW286" s="535"/>
      <c r="AX286" s="479"/>
    </row>
    <row r="287" spans="1:120" ht="4.5" customHeight="1" thickBot="1" x14ac:dyDescent="0.2">
      <c r="A287" s="2"/>
      <c r="B287" s="1496"/>
      <c r="C287" s="1497"/>
      <c r="D287" s="1497"/>
      <c r="E287" s="1497"/>
      <c r="F287" s="1497"/>
      <c r="G287" s="1497"/>
      <c r="H287" s="1497"/>
      <c r="I287" s="1497"/>
      <c r="J287" s="1498"/>
      <c r="K287" s="942"/>
      <c r="L287" s="943"/>
      <c r="M287" s="943"/>
      <c r="N287" s="943"/>
      <c r="O287" s="943"/>
      <c r="P287" s="943"/>
      <c r="Q287" s="943"/>
      <c r="R287" s="943"/>
      <c r="S287" s="943"/>
      <c r="T287" s="943"/>
      <c r="U287" s="943"/>
      <c r="V287" s="943"/>
      <c r="W287" s="943"/>
      <c r="X287" s="943"/>
      <c r="Y287" s="943"/>
      <c r="Z287" s="943"/>
      <c r="AA287" s="943"/>
      <c r="AB287" s="943"/>
      <c r="AC287" s="943"/>
      <c r="AD287" s="1541"/>
      <c r="AE287" s="942"/>
      <c r="AF287" s="943"/>
      <c r="AG287" s="943"/>
      <c r="AH287" s="943"/>
      <c r="AI287" s="943"/>
      <c r="AJ287" s="943"/>
      <c r="AK287" s="943"/>
      <c r="AL287" s="943"/>
      <c r="AM287" s="943"/>
      <c r="AN287" s="943"/>
      <c r="AO287" s="943"/>
      <c r="AP287" s="943"/>
      <c r="AQ287" s="943"/>
      <c r="AR287" s="943"/>
      <c r="AS287" s="943"/>
      <c r="AT287" s="943"/>
      <c r="AU287" s="943"/>
      <c r="AV287" s="943"/>
      <c r="AW287" s="943"/>
      <c r="AX287" s="481"/>
    </row>
    <row r="288" spans="1:120" ht="2.25" customHeight="1" x14ac:dyDescent="0.15">
      <c r="A288" s="2"/>
      <c r="B288" s="47"/>
      <c r="C288" s="47"/>
      <c r="D288" s="47"/>
      <c r="E288" s="47"/>
      <c r="F288" s="47"/>
      <c r="G288" s="47"/>
      <c r="H288" s="44"/>
      <c r="I288" s="44"/>
      <c r="J288" s="44"/>
      <c r="K288" s="44"/>
      <c r="L288" s="44"/>
      <c r="M288" s="44"/>
      <c r="N288" s="44"/>
      <c r="O288" s="44"/>
      <c r="P288" s="44"/>
      <c r="Q288" s="44"/>
      <c r="R288" s="44"/>
      <c r="S288" s="44"/>
      <c r="T288" s="44"/>
      <c r="U288" s="44"/>
      <c r="V288" s="46"/>
      <c r="W288" s="46"/>
      <c r="X288" s="45"/>
      <c r="Y288" s="45"/>
      <c r="Z288" s="45"/>
      <c r="AA288" s="45"/>
      <c r="AB288" s="45"/>
      <c r="AE288" s="45"/>
      <c r="AF288" s="129"/>
      <c r="AG288" s="129"/>
      <c r="AH288" s="129"/>
      <c r="AI288" s="129"/>
      <c r="AJ288" s="129"/>
      <c r="AK288" s="129"/>
      <c r="AL288" s="129"/>
      <c r="AM288" s="129"/>
      <c r="AN288" s="129"/>
      <c r="AO288" s="129"/>
      <c r="AP288" s="129"/>
      <c r="AQ288" s="129"/>
      <c r="AR288" s="129"/>
      <c r="AS288" s="129"/>
      <c r="AT288" s="129"/>
      <c r="AU288" s="129"/>
      <c r="AV288" s="129"/>
      <c r="AW288" s="13"/>
    </row>
    <row r="289" spans="1:84" ht="2.25" customHeight="1" x14ac:dyDescent="0.15">
      <c r="A289" s="2"/>
      <c r="B289" s="47"/>
      <c r="C289" s="47"/>
      <c r="D289" s="47"/>
      <c r="E289" s="47"/>
      <c r="F289" s="47"/>
      <c r="G289" s="47"/>
      <c r="H289" s="44"/>
      <c r="I289" s="44"/>
      <c r="J289" s="44"/>
      <c r="K289" s="44"/>
      <c r="L289" s="44"/>
      <c r="M289" s="44"/>
      <c r="N289" s="44"/>
      <c r="O289" s="44"/>
      <c r="P289" s="44"/>
      <c r="Q289" s="44"/>
      <c r="R289" s="44"/>
      <c r="S289" s="44"/>
      <c r="T289" s="44"/>
      <c r="U289" s="44"/>
      <c r="V289" s="46"/>
      <c r="W289" s="46"/>
      <c r="X289" s="45"/>
      <c r="Y289" s="45"/>
      <c r="Z289" s="45"/>
      <c r="AA289" s="45"/>
      <c r="AB289" s="45"/>
      <c r="AE289" s="45"/>
      <c r="AF289" s="129"/>
      <c r="AG289" s="129"/>
      <c r="AH289" s="129"/>
      <c r="AI289" s="129"/>
      <c r="AJ289" s="129"/>
      <c r="AK289" s="129"/>
      <c r="AL289" s="129"/>
      <c r="AM289" s="129"/>
      <c r="AN289" s="129"/>
      <c r="AO289" s="129"/>
      <c r="AP289" s="129"/>
      <c r="AQ289" s="129"/>
      <c r="AR289" s="129"/>
      <c r="AS289" s="129"/>
      <c r="AT289" s="129"/>
      <c r="AU289" s="129"/>
      <c r="AV289" s="129"/>
      <c r="AW289" s="13"/>
      <c r="AX289" s="13"/>
    </row>
    <row r="290" spans="1:84" ht="2.25" customHeight="1" x14ac:dyDescent="0.15">
      <c r="A290" s="2"/>
      <c r="B290" s="47"/>
      <c r="C290" s="47"/>
      <c r="D290" s="47"/>
      <c r="E290" s="47"/>
      <c r="F290" s="47"/>
      <c r="G290" s="47"/>
      <c r="H290" s="44"/>
      <c r="I290" s="44"/>
      <c r="J290" s="44"/>
      <c r="K290" s="44"/>
      <c r="L290" s="44"/>
      <c r="M290" s="44"/>
      <c r="N290" s="44"/>
      <c r="O290" s="44"/>
      <c r="P290" s="44"/>
      <c r="Q290" s="44"/>
      <c r="R290" s="44"/>
      <c r="S290" s="44"/>
      <c r="T290" s="44"/>
      <c r="U290" s="44"/>
      <c r="V290" s="46"/>
      <c r="W290" s="46"/>
      <c r="X290" s="45"/>
      <c r="Y290" s="45"/>
      <c r="Z290" s="45"/>
      <c r="AA290" s="45"/>
      <c r="AB290" s="45"/>
      <c r="AE290" s="45"/>
      <c r="AF290" s="129"/>
      <c r="AG290" s="129"/>
      <c r="AH290" s="129"/>
      <c r="AI290" s="129"/>
      <c r="AJ290" s="129"/>
      <c r="AK290" s="129"/>
      <c r="AL290" s="129"/>
      <c r="AM290" s="129"/>
      <c r="AN290" s="129"/>
      <c r="AO290" s="129"/>
      <c r="AP290" s="129"/>
      <c r="AQ290" s="129"/>
      <c r="AR290" s="129"/>
      <c r="AS290" s="129"/>
      <c r="AT290" s="129"/>
      <c r="AU290" s="129"/>
      <c r="AV290" s="129"/>
      <c r="AW290" s="13"/>
      <c r="AX290" s="13"/>
    </row>
    <row r="291" spans="1:84" ht="2.25" customHeight="1" x14ac:dyDescent="0.15">
      <c r="A291" s="2"/>
      <c r="B291" s="47"/>
      <c r="C291" s="47"/>
      <c r="D291" s="47"/>
      <c r="E291" s="47"/>
      <c r="F291" s="47"/>
      <c r="G291" s="47"/>
      <c r="H291" s="44"/>
      <c r="I291" s="44"/>
      <c r="J291" s="44"/>
      <c r="K291" s="44"/>
      <c r="L291" s="44"/>
      <c r="M291" s="44"/>
      <c r="N291" s="44"/>
      <c r="O291" s="44"/>
      <c r="P291" s="44"/>
      <c r="Q291" s="44"/>
      <c r="R291" s="44"/>
      <c r="S291" s="44"/>
      <c r="T291" s="44"/>
      <c r="U291" s="44"/>
      <c r="V291" s="46"/>
      <c r="W291" s="46"/>
      <c r="X291" s="45"/>
      <c r="Y291" s="45"/>
      <c r="Z291" s="45"/>
      <c r="AA291" s="45"/>
      <c r="AB291" s="45"/>
      <c r="AE291" s="45"/>
      <c r="AF291" s="129"/>
      <c r="AG291" s="129"/>
      <c r="AH291" s="129"/>
      <c r="AI291" s="129"/>
      <c r="AJ291" s="129"/>
      <c r="AK291" s="129"/>
      <c r="AL291" s="129"/>
      <c r="AM291" s="129"/>
      <c r="AN291" s="129"/>
      <c r="AO291" s="129"/>
      <c r="AP291" s="129"/>
      <c r="AQ291" s="129"/>
      <c r="AR291" s="129"/>
      <c r="AS291" s="129"/>
      <c r="AT291" s="129"/>
      <c r="AU291" s="129"/>
      <c r="AV291" s="129"/>
      <c r="AW291" s="13"/>
      <c r="AX291" s="13"/>
    </row>
    <row r="292" spans="1:84" ht="2.25" customHeight="1" x14ac:dyDescent="0.15">
      <c r="A292" s="2"/>
      <c r="B292" s="47"/>
      <c r="C292" s="47"/>
      <c r="D292" s="47"/>
      <c r="E292" s="47"/>
      <c r="F292" s="47"/>
      <c r="G292" s="47"/>
      <c r="H292" s="44"/>
      <c r="I292" s="44"/>
      <c r="J292" s="44"/>
      <c r="K292" s="44"/>
      <c r="L292" s="44"/>
      <c r="M292" s="44"/>
      <c r="N292" s="44"/>
      <c r="O292" s="44"/>
      <c r="P292" s="44"/>
      <c r="Q292" s="44"/>
      <c r="R292" s="44"/>
      <c r="S292" s="44"/>
      <c r="T292" s="44"/>
      <c r="U292" s="44"/>
      <c r="V292" s="46"/>
      <c r="W292" s="46"/>
      <c r="X292" s="45"/>
      <c r="Y292" s="45"/>
      <c r="Z292" s="45"/>
      <c r="AA292" s="45"/>
      <c r="AB292" s="45"/>
      <c r="AE292" s="45"/>
      <c r="AF292" s="129"/>
      <c r="AG292" s="129"/>
      <c r="AH292" s="129"/>
      <c r="AI292" s="129"/>
      <c r="AJ292" s="129"/>
      <c r="AK292" s="129"/>
      <c r="AL292" s="129"/>
      <c r="AM292" s="129"/>
      <c r="AN292" s="129"/>
      <c r="AO292" s="129"/>
      <c r="AP292" s="129"/>
      <c r="AQ292" s="129"/>
      <c r="AR292" s="129"/>
      <c r="AS292" s="129"/>
      <c r="AT292" s="129"/>
      <c r="AU292" s="129"/>
      <c r="AV292" s="129"/>
      <c r="AW292" s="13"/>
      <c r="AX292" s="13"/>
    </row>
    <row r="293" spans="1:84" ht="2.25" customHeight="1" x14ac:dyDescent="0.15">
      <c r="A293" s="2"/>
      <c r="B293" s="47"/>
      <c r="C293" s="47"/>
      <c r="D293" s="47"/>
      <c r="E293" s="47"/>
      <c r="F293" s="47"/>
      <c r="G293" s="47"/>
      <c r="H293" s="44"/>
      <c r="I293" s="44"/>
      <c r="J293" s="44"/>
      <c r="K293" s="44"/>
      <c r="L293" s="44"/>
      <c r="M293" s="44"/>
      <c r="N293" s="44"/>
      <c r="O293" s="44"/>
      <c r="P293" s="44"/>
      <c r="Q293" s="44"/>
      <c r="R293" s="44"/>
      <c r="S293" s="44"/>
      <c r="T293" s="44"/>
      <c r="U293" s="44"/>
      <c r="V293" s="46"/>
      <c r="W293" s="46"/>
      <c r="X293" s="45"/>
      <c r="Y293" s="45"/>
      <c r="Z293" s="45"/>
      <c r="AA293" s="45"/>
      <c r="AB293" s="45"/>
      <c r="AE293" s="45"/>
      <c r="AF293" s="129"/>
      <c r="AG293" s="129"/>
      <c r="AH293" s="129"/>
      <c r="AI293" s="129"/>
      <c r="AJ293" s="129"/>
      <c r="AK293" s="129"/>
      <c r="AL293" s="129"/>
      <c r="AM293" s="129"/>
      <c r="AN293" s="129"/>
      <c r="AO293" s="129"/>
      <c r="AP293" s="129"/>
      <c r="AQ293" s="129"/>
      <c r="AR293" s="129"/>
      <c r="AS293" s="129"/>
      <c r="AT293" s="129"/>
      <c r="AU293" s="129"/>
      <c r="AV293" s="129"/>
      <c r="AW293" s="13"/>
      <c r="AX293" s="13"/>
    </row>
    <row r="294" spans="1:84" ht="4.7" customHeight="1" x14ac:dyDescent="0.15">
      <c r="A294" s="2"/>
      <c r="B294" s="47"/>
      <c r="C294" s="47"/>
      <c r="D294" s="47"/>
      <c r="E294" s="47"/>
      <c r="F294" s="47"/>
      <c r="G294" s="47"/>
      <c r="H294" s="44"/>
      <c r="I294" s="44"/>
      <c r="J294" s="44"/>
      <c r="K294" s="44"/>
      <c r="L294" s="44"/>
      <c r="M294" s="44"/>
      <c r="N294" s="44"/>
      <c r="O294" s="44"/>
      <c r="P294" s="44"/>
      <c r="Q294" s="44"/>
      <c r="R294" s="44"/>
      <c r="S294" s="44"/>
      <c r="T294" s="44"/>
      <c r="U294" s="44"/>
      <c r="V294" s="46"/>
      <c r="W294" s="46"/>
      <c r="X294" s="45"/>
      <c r="Y294" s="45"/>
      <c r="Z294" s="45"/>
      <c r="AA294" s="45"/>
      <c r="AB294" s="45"/>
      <c r="AE294" s="45"/>
      <c r="AF294" s="129"/>
      <c r="AG294" s="129"/>
      <c r="AH294" s="129"/>
      <c r="AI294" s="129"/>
      <c r="AJ294" s="129"/>
      <c r="AK294" s="129"/>
      <c r="AL294" s="129"/>
      <c r="AM294" s="129"/>
      <c r="AN294" s="129"/>
      <c r="AO294" s="129"/>
      <c r="AP294" s="129"/>
      <c r="AQ294" s="129"/>
      <c r="AR294" s="129"/>
      <c r="AS294" s="129"/>
      <c r="AT294" s="129"/>
      <c r="AU294" s="129"/>
      <c r="AV294" s="129"/>
      <c r="AW294" s="13"/>
      <c r="AX294" s="13"/>
    </row>
    <row r="295" spans="1:84" ht="4.7" customHeight="1" x14ac:dyDescent="0.15">
      <c r="A295" s="2"/>
      <c r="B295" s="47"/>
      <c r="C295" s="47"/>
      <c r="D295" s="47"/>
      <c r="E295" s="47"/>
      <c r="F295" s="47"/>
      <c r="G295" s="47"/>
      <c r="H295" s="44"/>
      <c r="I295" s="44"/>
      <c r="J295" s="44"/>
      <c r="K295" s="44"/>
      <c r="L295" s="44"/>
      <c r="M295" s="44"/>
      <c r="N295" s="44"/>
      <c r="O295" s="44"/>
      <c r="P295" s="44"/>
      <c r="Q295" s="44"/>
      <c r="R295" s="44"/>
      <c r="S295" s="44"/>
      <c r="T295" s="44"/>
      <c r="U295" s="44"/>
      <c r="V295" s="46"/>
      <c r="W295" s="46"/>
      <c r="X295" s="45"/>
      <c r="Y295" s="45"/>
      <c r="Z295" s="45"/>
      <c r="AA295" s="45"/>
      <c r="AB295" s="45"/>
      <c r="AE295" s="45"/>
      <c r="AF295" s="129"/>
      <c r="AG295" s="129"/>
      <c r="AH295" s="129"/>
      <c r="AI295" s="129"/>
      <c r="AJ295" s="129"/>
      <c r="AK295" s="129"/>
      <c r="AL295" s="129"/>
      <c r="AM295" s="129"/>
      <c r="AN295" s="129"/>
      <c r="AO295" s="129"/>
      <c r="AP295" s="129"/>
      <c r="AQ295" s="129"/>
      <c r="AR295" s="129"/>
      <c r="AS295" s="129"/>
      <c r="AT295" s="129"/>
      <c r="AU295" s="129"/>
      <c r="AV295" s="129"/>
      <c r="AW295" s="13"/>
      <c r="AX295" s="13"/>
    </row>
    <row r="296" spans="1:84" ht="5.25" customHeight="1" x14ac:dyDescent="0.15">
      <c r="A296" s="2"/>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CA296" s="4"/>
      <c r="CB296" s="2"/>
      <c r="CC296" s="2"/>
      <c r="CD296" s="944" t="s">
        <v>37</v>
      </c>
      <c r="CE296" s="944"/>
      <c r="CF296" s="944"/>
    </row>
    <row r="297" spans="1:84" ht="5.25" customHeight="1" x14ac:dyDescent="0.1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4"/>
      <c r="AJ297" s="36"/>
      <c r="AK297" s="36"/>
      <c r="AL297" s="36"/>
      <c r="AM297" s="36"/>
      <c r="AN297" s="36"/>
      <c r="AO297" s="36"/>
      <c r="AP297" s="36"/>
      <c r="AQ297" s="36"/>
      <c r="AR297" s="36"/>
      <c r="AS297" s="36"/>
      <c r="AT297" s="33"/>
      <c r="AU297" s="37"/>
      <c r="AV297" s="37"/>
      <c r="AW297" s="37"/>
      <c r="AX297" s="37"/>
      <c r="AY297" s="37"/>
      <c r="AZ297" s="37"/>
      <c r="BA297" s="38"/>
      <c r="BB297" s="38"/>
      <c r="BC297" s="38"/>
      <c r="BD297" s="38"/>
      <c r="BE297" s="38"/>
      <c r="BF297" s="38"/>
      <c r="BG297" s="38"/>
      <c r="BH297" s="38"/>
      <c r="BI297" s="38"/>
      <c r="BJ297" s="38"/>
      <c r="BK297" s="31"/>
      <c r="CD297" s="944"/>
      <c r="CE297" s="944"/>
      <c r="CF297" s="944"/>
    </row>
    <row r="298" spans="1:84" ht="4.5" customHeight="1" x14ac:dyDescent="0.15">
      <c r="A298" s="22"/>
      <c r="B298" s="35"/>
      <c r="C298" s="31"/>
      <c r="D298" s="14"/>
      <c r="E298" s="1122" t="s">
        <v>459</v>
      </c>
      <c r="F298" s="1122"/>
      <c r="G298" s="1122"/>
      <c r="H298" s="1122"/>
      <c r="I298" s="1122"/>
      <c r="J298" s="1122"/>
      <c r="K298" s="1122"/>
      <c r="L298" s="1122"/>
      <c r="M298" s="1122"/>
      <c r="N298" s="1122"/>
      <c r="O298" s="1122"/>
      <c r="P298" s="1122"/>
      <c r="Q298" s="1122"/>
      <c r="R298" s="1122"/>
      <c r="S298" s="1122"/>
      <c r="T298" s="1122"/>
      <c r="U298" s="1122"/>
      <c r="V298" s="1122"/>
      <c r="W298" s="1122"/>
      <c r="X298" s="1122"/>
      <c r="Y298" s="1122"/>
      <c r="Z298" s="1122"/>
      <c r="AA298" s="15"/>
      <c r="AB298" s="15"/>
      <c r="AG298" s="837" t="s">
        <v>460</v>
      </c>
      <c r="AH298" s="837"/>
      <c r="AI298" s="837"/>
      <c r="AJ298" s="837"/>
      <c r="AK298" s="837"/>
      <c r="AL298" s="837"/>
      <c r="AM298" s="837"/>
      <c r="AN298" s="837"/>
      <c r="AO298" s="837"/>
      <c r="AP298" s="837"/>
      <c r="AQ298" s="837"/>
      <c r="AR298" s="837"/>
      <c r="AS298" s="837"/>
      <c r="AT298" s="837"/>
      <c r="AU298" s="837"/>
      <c r="AV298" s="837"/>
      <c r="AW298" s="837"/>
      <c r="AX298" s="837"/>
      <c r="AY298" s="837"/>
      <c r="AZ298" s="837"/>
      <c r="BA298" s="837"/>
      <c r="BB298" s="837"/>
      <c r="BC298" s="837"/>
      <c r="BD298" s="837"/>
      <c r="BE298" s="837"/>
      <c r="BF298" s="837"/>
      <c r="BG298" s="837"/>
      <c r="BH298" s="837"/>
      <c r="BI298" s="837"/>
      <c r="BJ298" s="837"/>
      <c r="BK298" s="837"/>
      <c r="BL298" s="837"/>
      <c r="BM298" s="837"/>
      <c r="BN298" s="837"/>
      <c r="BO298" s="837"/>
      <c r="BP298" s="837"/>
      <c r="BQ298" s="837"/>
      <c r="BR298" s="837"/>
      <c r="BS298" s="837"/>
      <c r="BT298" s="837"/>
      <c r="BU298" s="837"/>
      <c r="BV298" s="837"/>
      <c r="BW298" s="16"/>
      <c r="BX298" s="16"/>
      <c r="BY298" s="16"/>
      <c r="BZ298" s="16"/>
      <c r="CC298" s="39"/>
      <c r="CD298" s="944"/>
      <c r="CE298" s="944"/>
      <c r="CF298" s="944"/>
    </row>
    <row r="299" spans="1:84" ht="4.5" customHeight="1" x14ac:dyDescent="0.15">
      <c r="A299" s="22"/>
      <c r="B299" s="20"/>
      <c r="C299" s="17"/>
      <c r="D299" s="17"/>
      <c r="E299" s="1122"/>
      <c r="F299" s="1122"/>
      <c r="G299" s="1122"/>
      <c r="H299" s="1122"/>
      <c r="I299" s="1122"/>
      <c r="J299" s="1122"/>
      <c r="K299" s="1122"/>
      <c r="L299" s="1122"/>
      <c r="M299" s="1122"/>
      <c r="N299" s="1122"/>
      <c r="O299" s="1122"/>
      <c r="P299" s="1122"/>
      <c r="Q299" s="1122"/>
      <c r="R299" s="1122"/>
      <c r="S299" s="1122"/>
      <c r="T299" s="1122"/>
      <c r="U299" s="1122"/>
      <c r="V299" s="1122"/>
      <c r="W299" s="1122"/>
      <c r="X299" s="1122"/>
      <c r="Y299" s="1122"/>
      <c r="Z299" s="1122"/>
      <c r="AA299" s="15"/>
      <c r="AB299" s="15"/>
      <c r="AG299" s="837"/>
      <c r="AH299" s="837"/>
      <c r="AI299" s="837"/>
      <c r="AJ299" s="837"/>
      <c r="AK299" s="837"/>
      <c r="AL299" s="837"/>
      <c r="AM299" s="837"/>
      <c r="AN299" s="837"/>
      <c r="AO299" s="837"/>
      <c r="AP299" s="837"/>
      <c r="AQ299" s="837"/>
      <c r="AR299" s="837"/>
      <c r="AS299" s="837"/>
      <c r="AT299" s="837"/>
      <c r="AU299" s="837"/>
      <c r="AV299" s="837"/>
      <c r="AW299" s="837"/>
      <c r="AX299" s="837"/>
      <c r="AY299" s="837"/>
      <c r="AZ299" s="837"/>
      <c r="BA299" s="837"/>
      <c r="BB299" s="837"/>
      <c r="BC299" s="837"/>
      <c r="BD299" s="837"/>
      <c r="BE299" s="837"/>
      <c r="BF299" s="837"/>
      <c r="BG299" s="837"/>
      <c r="BH299" s="837"/>
      <c r="BI299" s="837"/>
      <c r="BJ299" s="837"/>
      <c r="BK299" s="837"/>
      <c r="BL299" s="837"/>
      <c r="BM299" s="837"/>
      <c r="BN299" s="837"/>
      <c r="BO299" s="837"/>
      <c r="BP299" s="837"/>
      <c r="BQ299" s="837"/>
      <c r="BR299" s="837"/>
      <c r="BS299" s="837"/>
      <c r="BT299" s="837"/>
      <c r="BU299" s="837"/>
      <c r="BV299" s="837"/>
      <c r="BW299" s="19"/>
      <c r="BX299" s="19"/>
      <c r="BY299" s="19"/>
      <c r="BZ299" s="19"/>
      <c r="CC299" s="39"/>
      <c r="CD299" s="39"/>
      <c r="CE299" s="13"/>
      <c r="CF299" s="13"/>
    </row>
    <row r="300" spans="1:84" ht="4.5" customHeight="1" thickBot="1" x14ac:dyDescent="0.2">
      <c r="C300" s="17"/>
      <c r="D300" s="17"/>
      <c r="E300" s="838"/>
      <c r="F300" s="838"/>
      <c r="G300" s="838"/>
      <c r="H300" s="838"/>
      <c r="I300" s="838"/>
      <c r="J300" s="838"/>
      <c r="K300" s="838"/>
      <c r="L300" s="838"/>
      <c r="M300" s="838"/>
      <c r="N300" s="838"/>
      <c r="O300" s="838"/>
      <c r="P300" s="838"/>
      <c r="Q300" s="838"/>
      <c r="R300" s="838"/>
      <c r="S300" s="838"/>
      <c r="T300" s="838"/>
      <c r="U300" s="838"/>
      <c r="V300" s="838"/>
      <c r="W300" s="838"/>
      <c r="X300" s="838"/>
      <c r="Y300" s="838"/>
      <c r="Z300" s="838"/>
      <c r="AA300" s="15"/>
      <c r="AB300" s="15"/>
      <c r="AG300" s="838"/>
      <c r="AH300" s="838"/>
      <c r="AI300" s="838"/>
      <c r="AJ300" s="838"/>
      <c r="AK300" s="838"/>
      <c r="AL300" s="838"/>
      <c r="AM300" s="838"/>
      <c r="AN300" s="838"/>
      <c r="AO300" s="838"/>
      <c r="AP300" s="838"/>
      <c r="AQ300" s="838"/>
      <c r="AR300" s="838"/>
      <c r="AS300" s="838"/>
      <c r="AT300" s="838"/>
      <c r="AU300" s="838"/>
      <c r="AV300" s="838"/>
      <c r="AW300" s="838"/>
      <c r="AX300" s="838"/>
      <c r="AY300" s="838"/>
      <c r="AZ300" s="838"/>
      <c r="BA300" s="838"/>
      <c r="BB300" s="838"/>
      <c r="BC300" s="838"/>
      <c r="BD300" s="838"/>
      <c r="BE300" s="838"/>
      <c r="BF300" s="838"/>
      <c r="BG300" s="838"/>
      <c r="BH300" s="838"/>
      <c r="BI300" s="838"/>
      <c r="BJ300" s="838"/>
      <c r="BK300" s="838"/>
      <c r="BL300" s="838"/>
      <c r="BM300" s="838"/>
      <c r="BN300" s="838"/>
      <c r="BO300" s="838"/>
      <c r="BP300" s="838"/>
      <c r="BQ300" s="838"/>
      <c r="BR300" s="838"/>
      <c r="BS300" s="838"/>
      <c r="BT300" s="838"/>
      <c r="BU300" s="838"/>
      <c r="BV300" s="838"/>
      <c r="BW300" s="19"/>
      <c r="BX300" s="19"/>
      <c r="BY300" s="19"/>
      <c r="BZ300" s="19"/>
      <c r="CC300" s="39"/>
      <c r="CD300" s="39"/>
      <c r="CE300" s="13"/>
      <c r="CF300" s="13"/>
    </row>
    <row r="301" spans="1:84" ht="5.25" customHeight="1" x14ac:dyDescent="0.15">
      <c r="A301" s="1596" t="s">
        <v>1</v>
      </c>
      <c r="B301" s="1596"/>
      <c r="C301" s="1596" t="s">
        <v>845</v>
      </c>
      <c r="D301" s="1596"/>
      <c r="E301" s="768" t="s">
        <v>142</v>
      </c>
      <c r="F301" s="769"/>
      <c r="G301" s="769"/>
      <c r="H301" s="769"/>
      <c r="I301" s="769"/>
      <c r="J301" s="769"/>
      <c r="K301" s="769"/>
      <c r="L301" s="769"/>
      <c r="M301" s="769"/>
      <c r="N301" s="769"/>
      <c r="O301" s="769"/>
      <c r="P301" s="769"/>
      <c r="Q301" s="769"/>
      <c r="R301" s="770"/>
      <c r="S301" s="1542" t="str">
        <f>IF(データ!$B$200&lt;&gt;"",データ!$B$200,"")</f>
        <v/>
      </c>
      <c r="T301" s="1543"/>
      <c r="U301" s="1543"/>
      <c r="V301" s="1543"/>
      <c r="W301" s="1543"/>
      <c r="X301" s="1543"/>
      <c r="Y301" s="1543"/>
      <c r="Z301" s="1543"/>
      <c r="AA301" s="1543"/>
      <c r="AB301" s="1543"/>
      <c r="AC301" s="1543"/>
      <c r="AD301" s="1544"/>
      <c r="AG301" s="939" t="s">
        <v>38</v>
      </c>
      <c r="AH301" s="840"/>
      <c r="AI301" s="840"/>
      <c r="AJ301" s="840"/>
      <c r="AK301" s="840"/>
      <c r="AL301" s="840"/>
      <c r="AM301" s="840"/>
      <c r="AN301" s="840"/>
      <c r="AO301" s="840"/>
      <c r="AP301" s="840"/>
      <c r="AQ301" s="841"/>
      <c r="AR301" s="839" t="s">
        <v>39</v>
      </c>
      <c r="AS301" s="840"/>
      <c r="AT301" s="840"/>
      <c r="AU301" s="840"/>
      <c r="AV301" s="840"/>
      <c r="AW301" s="840"/>
      <c r="AX301" s="840"/>
      <c r="AY301" s="840"/>
      <c r="AZ301" s="840"/>
      <c r="BA301" s="840"/>
      <c r="BB301" s="840"/>
      <c r="BC301" s="840"/>
      <c r="BD301" s="840"/>
      <c r="BE301" s="840"/>
      <c r="BF301" s="840"/>
      <c r="BG301" s="841"/>
      <c r="BH301" s="839" t="s">
        <v>40</v>
      </c>
      <c r="BI301" s="840"/>
      <c r="BJ301" s="840"/>
      <c r="BK301" s="840"/>
      <c r="BL301" s="840"/>
      <c r="BM301" s="840"/>
      <c r="BN301" s="840"/>
      <c r="BO301" s="840"/>
      <c r="BP301" s="841"/>
      <c r="BQ301" s="839" t="s">
        <v>65</v>
      </c>
      <c r="BR301" s="840"/>
      <c r="BS301" s="840"/>
      <c r="BT301" s="840"/>
      <c r="BU301" s="840"/>
      <c r="BV301" s="840"/>
      <c r="BW301" s="840"/>
      <c r="BX301" s="840"/>
      <c r="BY301" s="841"/>
      <c r="BZ301" s="1598" t="s">
        <v>157</v>
      </c>
      <c r="CA301" s="1599"/>
      <c r="CB301" s="1599"/>
      <c r="CC301" s="1599"/>
      <c r="CD301" s="1599"/>
      <c r="CE301" s="1599"/>
      <c r="CF301" s="1600"/>
    </row>
    <row r="302" spans="1:84" ht="5.25" customHeight="1" x14ac:dyDescent="0.15">
      <c r="A302" s="1596"/>
      <c r="B302" s="1596"/>
      <c r="C302" s="1596"/>
      <c r="D302" s="1596"/>
      <c r="E302" s="771"/>
      <c r="F302" s="772"/>
      <c r="G302" s="772"/>
      <c r="H302" s="772"/>
      <c r="I302" s="772"/>
      <c r="J302" s="772"/>
      <c r="K302" s="772"/>
      <c r="L302" s="772"/>
      <c r="M302" s="772"/>
      <c r="N302" s="772"/>
      <c r="O302" s="772"/>
      <c r="P302" s="772"/>
      <c r="Q302" s="772"/>
      <c r="R302" s="773"/>
      <c r="S302" s="810"/>
      <c r="T302" s="811"/>
      <c r="U302" s="811"/>
      <c r="V302" s="811"/>
      <c r="W302" s="811"/>
      <c r="X302" s="811"/>
      <c r="Y302" s="811"/>
      <c r="Z302" s="811"/>
      <c r="AA302" s="811"/>
      <c r="AB302" s="811"/>
      <c r="AC302" s="811"/>
      <c r="AD302" s="1545"/>
      <c r="AG302" s="789"/>
      <c r="AH302" s="790"/>
      <c r="AI302" s="790"/>
      <c r="AJ302" s="790"/>
      <c r="AK302" s="790"/>
      <c r="AL302" s="790"/>
      <c r="AM302" s="790"/>
      <c r="AN302" s="790"/>
      <c r="AO302" s="790"/>
      <c r="AP302" s="790"/>
      <c r="AQ302" s="791"/>
      <c r="AR302" s="842"/>
      <c r="AS302" s="790"/>
      <c r="AT302" s="790"/>
      <c r="AU302" s="790"/>
      <c r="AV302" s="790"/>
      <c r="AW302" s="790"/>
      <c r="AX302" s="790"/>
      <c r="AY302" s="790"/>
      <c r="AZ302" s="790"/>
      <c r="BA302" s="790"/>
      <c r="BB302" s="790"/>
      <c r="BC302" s="790"/>
      <c r="BD302" s="790"/>
      <c r="BE302" s="790"/>
      <c r="BF302" s="790"/>
      <c r="BG302" s="791"/>
      <c r="BH302" s="842"/>
      <c r="BI302" s="790"/>
      <c r="BJ302" s="790"/>
      <c r="BK302" s="790"/>
      <c r="BL302" s="790"/>
      <c r="BM302" s="790"/>
      <c r="BN302" s="790"/>
      <c r="BO302" s="790"/>
      <c r="BP302" s="791"/>
      <c r="BQ302" s="842"/>
      <c r="BR302" s="790"/>
      <c r="BS302" s="790"/>
      <c r="BT302" s="790"/>
      <c r="BU302" s="790"/>
      <c r="BV302" s="790"/>
      <c r="BW302" s="790"/>
      <c r="BX302" s="790"/>
      <c r="BY302" s="791"/>
      <c r="BZ302" s="1601"/>
      <c r="CA302" s="1602"/>
      <c r="CB302" s="1602"/>
      <c r="CC302" s="1602"/>
      <c r="CD302" s="1602"/>
      <c r="CE302" s="1602"/>
      <c r="CF302" s="1603"/>
    </row>
    <row r="303" spans="1:84" ht="5.25" customHeight="1" x14ac:dyDescent="0.15">
      <c r="A303" s="1596"/>
      <c r="B303" s="1596"/>
      <c r="C303" s="1596"/>
      <c r="D303" s="1596"/>
      <c r="E303" s="774"/>
      <c r="F303" s="775"/>
      <c r="G303" s="775"/>
      <c r="H303" s="775"/>
      <c r="I303" s="775"/>
      <c r="J303" s="775"/>
      <c r="K303" s="775"/>
      <c r="L303" s="775"/>
      <c r="M303" s="775"/>
      <c r="N303" s="775"/>
      <c r="O303" s="775"/>
      <c r="P303" s="775"/>
      <c r="Q303" s="775"/>
      <c r="R303" s="776"/>
      <c r="S303" s="813"/>
      <c r="T303" s="814"/>
      <c r="U303" s="814"/>
      <c r="V303" s="814"/>
      <c r="W303" s="814"/>
      <c r="X303" s="814"/>
      <c r="Y303" s="814"/>
      <c r="Z303" s="814"/>
      <c r="AA303" s="814"/>
      <c r="AB303" s="814"/>
      <c r="AC303" s="814"/>
      <c r="AD303" s="1546"/>
      <c r="AG303" s="789"/>
      <c r="AH303" s="790"/>
      <c r="AI303" s="790"/>
      <c r="AJ303" s="790"/>
      <c r="AK303" s="790"/>
      <c r="AL303" s="790"/>
      <c r="AM303" s="790"/>
      <c r="AN303" s="790"/>
      <c r="AO303" s="790"/>
      <c r="AP303" s="790"/>
      <c r="AQ303" s="791"/>
      <c r="AR303" s="842"/>
      <c r="AS303" s="790"/>
      <c r="AT303" s="790"/>
      <c r="AU303" s="790"/>
      <c r="AV303" s="790"/>
      <c r="AW303" s="790"/>
      <c r="AX303" s="790"/>
      <c r="AY303" s="790"/>
      <c r="AZ303" s="790"/>
      <c r="BA303" s="790"/>
      <c r="BB303" s="790"/>
      <c r="BC303" s="790"/>
      <c r="BD303" s="790"/>
      <c r="BE303" s="790"/>
      <c r="BF303" s="790"/>
      <c r="BG303" s="791"/>
      <c r="BH303" s="842"/>
      <c r="BI303" s="790"/>
      <c r="BJ303" s="790"/>
      <c r="BK303" s="790"/>
      <c r="BL303" s="790"/>
      <c r="BM303" s="790"/>
      <c r="BN303" s="790"/>
      <c r="BO303" s="790"/>
      <c r="BP303" s="791"/>
      <c r="BQ303" s="842"/>
      <c r="BR303" s="790"/>
      <c r="BS303" s="790"/>
      <c r="BT303" s="790"/>
      <c r="BU303" s="790"/>
      <c r="BV303" s="790"/>
      <c r="BW303" s="790"/>
      <c r="BX303" s="790"/>
      <c r="BY303" s="791"/>
      <c r="BZ303" s="1601"/>
      <c r="CA303" s="1602"/>
      <c r="CB303" s="1602"/>
      <c r="CC303" s="1602"/>
      <c r="CD303" s="1602"/>
      <c r="CE303" s="1602"/>
      <c r="CF303" s="1603"/>
    </row>
    <row r="304" spans="1:84" ht="5.25" customHeight="1" x14ac:dyDescent="0.15">
      <c r="A304" s="1596"/>
      <c r="B304" s="1596"/>
      <c r="C304" s="1596"/>
      <c r="D304" s="1596"/>
      <c r="E304" s="856" t="s">
        <v>143</v>
      </c>
      <c r="F304" s="857"/>
      <c r="G304" s="857"/>
      <c r="H304" s="857"/>
      <c r="I304" s="857"/>
      <c r="J304" s="857"/>
      <c r="K304" s="858"/>
      <c r="L304" s="777" t="str">
        <f>IF(データ!$C$200&lt;&gt;"",データ!$C$200,"")</f>
        <v/>
      </c>
      <c r="M304" s="778"/>
      <c r="N304" s="778"/>
      <c r="O304" s="778"/>
      <c r="P304" s="778"/>
      <c r="Q304" s="778"/>
      <c r="R304" s="778"/>
      <c r="S304" s="778"/>
      <c r="T304" s="778"/>
      <c r="U304" s="778"/>
      <c r="V304" s="778"/>
      <c r="W304" s="778"/>
      <c r="X304" s="778"/>
      <c r="Y304" s="778"/>
      <c r="Z304" s="778"/>
      <c r="AA304" s="778"/>
      <c r="AB304" s="778"/>
      <c r="AC304" s="778"/>
      <c r="AD304" s="779"/>
      <c r="AG304" s="792"/>
      <c r="AH304" s="793"/>
      <c r="AI304" s="793"/>
      <c r="AJ304" s="793"/>
      <c r="AK304" s="793"/>
      <c r="AL304" s="793"/>
      <c r="AM304" s="793"/>
      <c r="AN304" s="793"/>
      <c r="AO304" s="793"/>
      <c r="AP304" s="793"/>
      <c r="AQ304" s="794"/>
      <c r="AR304" s="843"/>
      <c r="AS304" s="793"/>
      <c r="AT304" s="793"/>
      <c r="AU304" s="793"/>
      <c r="AV304" s="793"/>
      <c r="AW304" s="793"/>
      <c r="AX304" s="793"/>
      <c r="AY304" s="793"/>
      <c r="AZ304" s="793"/>
      <c r="BA304" s="793"/>
      <c r="BB304" s="793"/>
      <c r="BC304" s="793"/>
      <c r="BD304" s="793"/>
      <c r="BE304" s="793"/>
      <c r="BF304" s="793"/>
      <c r="BG304" s="794"/>
      <c r="BH304" s="843"/>
      <c r="BI304" s="793"/>
      <c r="BJ304" s="793"/>
      <c r="BK304" s="793"/>
      <c r="BL304" s="793"/>
      <c r="BM304" s="793"/>
      <c r="BN304" s="793"/>
      <c r="BO304" s="793"/>
      <c r="BP304" s="794"/>
      <c r="BQ304" s="843"/>
      <c r="BR304" s="793"/>
      <c r="BS304" s="793"/>
      <c r="BT304" s="793"/>
      <c r="BU304" s="793"/>
      <c r="BV304" s="793"/>
      <c r="BW304" s="793"/>
      <c r="BX304" s="793"/>
      <c r="BY304" s="794"/>
      <c r="BZ304" s="1604"/>
      <c r="CA304" s="1605"/>
      <c r="CB304" s="1605"/>
      <c r="CC304" s="1605"/>
      <c r="CD304" s="1605"/>
      <c r="CE304" s="1605"/>
      <c r="CF304" s="1606"/>
    </row>
    <row r="305" spans="1:84" ht="5.25" customHeight="1" x14ac:dyDescent="0.15">
      <c r="A305" s="1596"/>
      <c r="B305" s="1596"/>
      <c r="C305" s="1596"/>
      <c r="D305" s="1596"/>
      <c r="E305" s="859"/>
      <c r="F305" s="860"/>
      <c r="G305" s="860"/>
      <c r="H305" s="860"/>
      <c r="I305" s="860"/>
      <c r="J305" s="860"/>
      <c r="K305" s="861"/>
      <c r="L305" s="780"/>
      <c r="M305" s="781"/>
      <c r="N305" s="781"/>
      <c r="O305" s="781"/>
      <c r="P305" s="781"/>
      <c r="Q305" s="781"/>
      <c r="R305" s="781"/>
      <c r="S305" s="781"/>
      <c r="T305" s="781"/>
      <c r="U305" s="781"/>
      <c r="V305" s="781"/>
      <c r="W305" s="781"/>
      <c r="X305" s="781"/>
      <c r="Y305" s="781"/>
      <c r="Z305" s="781"/>
      <c r="AA305" s="781"/>
      <c r="AB305" s="781"/>
      <c r="AC305" s="781"/>
      <c r="AD305" s="782"/>
      <c r="AG305" s="816" t="str">
        <f>IF(データ!$B$209&lt;&gt;"",データ!$B$209,"")</f>
        <v/>
      </c>
      <c r="AH305" s="817"/>
      <c r="AI305" s="817"/>
      <c r="AJ305" s="817"/>
      <c r="AK305" s="817"/>
      <c r="AL305" s="817"/>
      <c r="AM305" s="817"/>
      <c r="AN305" s="817"/>
      <c r="AO305" s="817"/>
      <c r="AP305" s="817"/>
      <c r="AQ305" s="818"/>
      <c r="AR305" s="825" t="str">
        <f>IF(データ!$C$209&lt;&gt;"",データ!$C$209,"")</f>
        <v/>
      </c>
      <c r="AS305" s="817"/>
      <c r="AT305" s="817"/>
      <c r="AU305" s="817"/>
      <c r="AV305" s="817"/>
      <c r="AW305" s="817"/>
      <c r="AX305" s="817"/>
      <c r="AY305" s="817"/>
      <c r="AZ305" s="817"/>
      <c r="BA305" s="817"/>
      <c r="BB305" s="817"/>
      <c r="BC305" s="817"/>
      <c r="BD305" s="817"/>
      <c r="BE305" s="817"/>
      <c r="BF305" s="817"/>
      <c r="BG305" s="818"/>
      <c r="BH305" s="731" t="str">
        <f>IF(データ!$D$209&lt;&gt;"",IF(OR(データ!$D$209&lt;&gt;"0",データ!$E$209&lt;&gt;"0",データ!$F$209&lt;&gt;"0"),データ!$D$209,""),"")</f>
        <v/>
      </c>
      <c r="BI305" s="732"/>
      <c r="BJ305" s="732"/>
      <c r="BK305" s="732"/>
      <c r="BL305" s="732"/>
      <c r="BM305" s="732"/>
      <c r="BN305" s="732"/>
      <c r="BO305" s="732"/>
      <c r="BP305" s="844" t="s">
        <v>9</v>
      </c>
      <c r="BQ305" s="731" t="str">
        <f>IF(データ!$E$209&lt;&gt;"",IF(OR(データ!$D$209&lt;&gt;"0",データ!$E$209&lt;&gt;"0",データ!$F$209&lt;&gt;"0"),データ!$E$209,""),"")</f>
        <v/>
      </c>
      <c r="BR305" s="732"/>
      <c r="BS305" s="732"/>
      <c r="BT305" s="732"/>
      <c r="BU305" s="732"/>
      <c r="BV305" s="732"/>
      <c r="BW305" s="732"/>
      <c r="BX305" s="732"/>
      <c r="BY305" s="844" t="s">
        <v>9</v>
      </c>
      <c r="BZ305" s="731" t="str">
        <f>IF(データ!$F$209&lt;&gt;"",IF(OR(データ!$D$209&lt;&gt;"0",データ!$E$209&lt;&gt;"0",データ!$F$209&lt;&gt;"0"),データ!$F$209,""),"")</f>
        <v/>
      </c>
      <c r="CA305" s="732"/>
      <c r="CB305" s="732"/>
      <c r="CC305" s="732"/>
      <c r="CD305" s="732"/>
      <c r="CE305" s="732"/>
      <c r="CF305" s="765" t="s">
        <v>9</v>
      </c>
    </row>
    <row r="306" spans="1:84" ht="5.25" customHeight="1" x14ac:dyDescent="0.15">
      <c r="A306" s="1596"/>
      <c r="B306" s="1596"/>
      <c r="C306" s="1596"/>
      <c r="D306" s="1596"/>
      <c r="E306" s="859"/>
      <c r="F306" s="860"/>
      <c r="G306" s="860"/>
      <c r="H306" s="860"/>
      <c r="I306" s="860"/>
      <c r="J306" s="860"/>
      <c r="K306" s="861"/>
      <c r="L306" s="780"/>
      <c r="M306" s="781"/>
      <c r="N306" s="781"/>
      <c r="O306" s="781"/>
      <c r="P306" s="781"/>
      <c r="Q306" s="781"/>
      <c r="R306" s="781"/>
      <c r="S306" s="781"/>
      <c r="T306" s="781"/>
      <c r="U306" s="781"/>
      <c r="V306" s="781"/>
      <c r="W306" s="781"/>
      <c r="X306" s="781"/>
      <c r="Y306" s="781"/>
      <c r="Z306" s="781"/>
      <c r="AA306" s="781"/>
      <c r="AB306" s="781"/>
      <c r="AC306" s="781"/>
      <c r="AD306" s="782"/>
      <c r="AG306" s="819"/>
      <c r="AH306" s="820"/>
      <c r="AI306" s="820"/>
      <c r="AJ306" s="820"/>
      <c r="AK306" s="820"/>
      <c r="AL306" s="820"/>
      <c r="AM306" s="820"/>
      <c r="AN306" s="820"/>
      <c r="AO306" s="820"/>
      <c r="AP306" s="820"/>
      <c r="AQ306" s="821"/>
      <c r="AR306" s="826"/>
      <c r="AS306" s="820"/>
      <c r="AT306" s="820"/>
      <c r="AU306" s="820"/>
      <c r="AV306" s="820"/>
      <c r="AW306" s="820"/>
      <c r="AX306" s="820"/>
      <c r="AY306" s="820"/>
      <c r="AZ306" s="820"/>
      <c r="BA306" s="820"/>
      <c r="BB306" s="820"/>
      <c r="BC306" s="820"/>
      <c r="BD306" s="820"/>
      <c r="BE306" s="820"/>
      <c r="BF306" s="820"/>
      <c r="BG306" s="821"/>
      <c r="BH306" s="733"/>
      <c r="BI306" s="734"/>
      <c r="BJ306" s="734"/>
      <c r="BK306" s="734"/>
      <c r="BL306" s="734"/>
      <c r="BM306" s="734"/>
      <c r="BN306" s="734"/>
      <c r="BO306" s="734"/>
      <c r="BP306" s="845"/>
      <c r="BQ306" s="733"/>
      <c r="BR306" s="734"/>
      <c r="BS306" s="734"/>
      <c r="BT306" s="734"/>
      <c r="BU306" s="734"/>
      <c r="BV306" s="734"/>
      <c r="BW306" s="734"/>
      <c r="BX306" s="734"/>
      <c r="BY306" s="845"/>
      <c r="BZ306" s="733"/>
      <c r="CA306" s="734"/>
      <c r="CB306" s="734"/>
      <c r="CC306" s="734"/>
      <c r="CD306" s="734"/>
      <c r="CE306" s="734"/>
      <c r="CF306" s="766"/>
    </row>
    <row r="307" spans="1:84" ht="5.25" customHeight="1" x14ac:dyDescent="0.15">
      <c r="A307" s="1596"/>
      <c r="B307" s="1596"/>
      <c r="C307" s="1596"/>
      <c r="D307" s="1596"/>
      <c r="E307" s="859"/>
      <c r="F307" s="860"/>
      <c r="G307" s="860"/>
      <c r="H307" s="860"/>
      <c r="I307" s="860"/>
      <c r="J307" s="860"/>
      <c r="K307" s="861"/>
      <c r="L307" s="780"/>
      <c r="M307" s="781"/>
      <c r="N307" s="781"/>
      <c r="O307" s="781"/>
      <c r="P307" s="781"/>
      <c r="Q307" s="781"/>
      <c r="R307" s="781"/>
      <c r="S307" s="781"/>
      <c r="T307" s="781"/>
      <c r="U307" s="781"/>
      <c r="V307" s="781"/>
      <c r="W307" s="781"/>
      <c r="X307" s="781"/>
      <c r="Y307" s="781"/>
      <c r="Z307" s="781"/>
      <c r="AA307" s="781"/>
      <c r="AB307" s="781"/>
      <c r="AC307" s="781"/>
      <c r="AD307" s="782"/>
      <c r="AG307" s="822"/>
      <c r="AH307" s="823"/>
      <c r="AI307" s="823"/>
      <c r="AJ307" s="823"/>
      <c r="AK307" s="823"/>
      <c r="AL307" s="823"/>
      <c r="AM307" s="823"/>
      <c r="AN307" s="823"/>
      <c r="AO307" s="823"/>
      <c r="AP307" s="823"/>
      <c r="AQ307" s="824"/>
      <c r="AR307" s="827"/>
      <c r="AS307" s="823"/>
      <c r="AT307" s="823"/>
      <c r="AU307" s="823"/>
      <c r="AV307" s="823"/>
      <c r="AW307" s="823"/>
      <c r="AX307" s="823"/>
      <c r="AY307" s="823"/>
      <c r="AZ307" s="823"/>
      <c r="BA307" s="823"/>
      <c r="BB307" s="823"/>
      <c r="BC307" s="823"/>
      <c r="BD307" s="823"/>
      <c r="BE307" s="823"/>
      <c r="BF307" s="823"/>
      <c r="BG307" s="824"/>
      <c r="BH307" s="735"/>
      <c r="BI307" s="736"/>
      <c r="BJ307" s="736"/>
      <c r="BK307" s="736"/>
      <c r="BL307" s="736"/>
      <c r="BM307" s="736"/>
      <c r="BN307" s="736"/>
      <c r="BO307" s="736"/>
      <c r="BP307" s="846"/>
      <c r="BQ307" s="735"/>
      <c r="BR307" s="736"/>
      <c r="BS307" s="736"/>
      <c r="BT307" s="736"/>
      <c r="BU307" s="736"/>
      <c r="BV307" s="736"/>
      <c r="BW307" s="736"/>
      <c r="BX307" s="736"/>
      <c r="BY307" s="846"/>
      <c r="BZ307" s="735"/>
      <c r="CA307" s="736"/>
      <c r="CB307" s="736"/>
      <c r="CC307" s="736"/>
      <c r="CD307" s="736"/>
      <c r="CE307" s="736"/>
      <c r="CF307" s="877"/>
    </row>
    <row r="308" spans="1:84" ht="5.25" customHeight="1" x14ac:dyDescent="0.15">
      <c r="A308" s="1596"/>
      <c r="B308" s="1596"/>
      <c r="C308" s="1596"/>
      <c r="D308" s="1596"/>
      <c r="E308" s="862"/>
      <c r="F308" s="863"/>
      <c r="G308" s="863"/>
      <c r="H308" s="863"/>
      <c r="I308" s="863"/>
      <c r="J308" s="863"/>
      <c r="K308" s="864"/>
      <c r="L308" s="783"/>
      <c r="M308" s="784"/>
      <c r="N308" s="784"/>
      <c r="O308" s="784"/>
      <c r="P308" s="784"/>
      <c r="Q308" s="784"/>
      <c r="R308" s="784"/>
      <c r="S308" s="784"/>
      <c r="T308" s="784"/>
      <c r="U308" s="784"/>
      <c r="V308" s="784"/>
      <c r="W308" s="784"/>
      <c r="X308" s="784"/>
      <c r="Y308" s="784"/>
      <c r="Z308" s="784"/>
      <c r="AA308" s="784"/>
      <c r="AB308" s="784"/>
      <c r="AC308" s="784"/>
      <c r="AD308" s="785"/>
      <c r="AG308" s="816" t="str">
        <f>IF(データ!$B$210&lt;&gt;"",データ!$B$210,"")</f>
        <v/>
      </c>
      <c r="AH308" s="817"/>
      <c r="AI308" s="817"/>
      <c r="AJ308" s="817"/>
      <c r="AK308" s="817"/>
      <c r="AL308" s="817"/>
      <c r="AM308" s="817"/>
      <c r="AN308" s="817"/>
      <c r="AO308" s="817"/>
      <c r="AP308" s="817"/>
      <c r="AQ308" s="818"/>
      <c r="AR308" s="825" t="str">
        <f>IF(データ!$C$210&lt;&gt;"",データ!$C$210,"")</f>
        <v/>
      </c>
      <c r="AS308" s="817"/>
      <c r="AT308" s="817"/>
      <c r="AU308" s="817"/>
      <c r="AV308" s="817"/>
      <c r="AW308" s="817"/>
      <c r="AX308" s="817"/>
      <c r="AY308" s="817"/>
      <c r="AZ308" s="817"/>
      <c r="BA308" s="817"/>
      <c r="BB308" s="817"/>
      <c r="BC308" s="817"/>
      <c r="BD308" s="817"/>
      <c r="BE308" s="817"/>
      <c r="BF308" s="817"/>
      <c r="BG308" s="818"/>
      <c r="BH308" s="731" t="str">
        <f>IF(データ!$D$210&lt;&gt;"",IF(OR(データ!$D$210&lt;&gt;"0",データ!$E$210&lt;&gt;"0",データ!$F$210&lt;&gt;"0"),データ!$D$210,""),"")</f>
        <v/>
      </c>
      <c r="BI308" s="732"/>
      <c r="BJ308" s="732"/>
      <c r="BK308" s="732"/>
      <c r="BL308" s="732"/>
      <c r="BM308" s="732"/>
      <c r="BN308" s="732"/>
      <c r="BO308" s="732"/>
      <c r="BP308" s="804"/>
      <c r="BQ308" s="731" t="str">
        <f>IF(データ!$E$210&lt;&gt;"",IF(OR(データ!$D$210&lt;&gt;"0",データ!$E$210&lt;&gt;"0",データ!$F$210&lt;&gt;"0"),データ!$E$210,""),"")</f>
        <v/>
      </c>
      <c r="BR308" s="732"/>
      <c r="BS308" s="732"/>
      <c r="BT308" s="732"/>
      <c r="BU308" s="732"/>
      <c r="BV308" s="732"/>
      <c r="BW308" s="732"/>
      <c r="BX308" s="732"/>
      <c r="BY308" s="804"/>
      <c r="BZ308" s="731" t="str">
        <f>IF(データ!$F$210&lt;&gt;"",IF(OR(データ!$D$210&lt;&gt;"0",データ!$E$210&lt;&gt;"0",データ!$F$210&lt;&gt;"0"),データ!$F$210,""),"")</f>
        <v/>
      </c>
      <c r="CA308" s="732"/>
      <c r="CB308" s="732"/>
      <c r="CC308" s="732"/>
      <c r="CD308" s="732"/>
      <c r="CE308" s="732"/>
      <c r="CF308" s="874"/>
    </row>
    <row r="309" spans="1:84" ht="5.25" customHeight="1" x14ac:dyDescent="0.15">
      <c r="A309" s="1596"/>
      <c r="B309" s="1596"/>
      <c r="C309" s="1596"/>
      <c r="D309" s="1596"/>
      <c r="E309" s="786" t="s">
        <v>144</v>
      </c>
      <c r="F309" s="787"/>
      <c r="G309" s="787"/>
      <c r="H309" s="787"/>
      <c r="I309" s="787"/>
      <c r="J309" s="787"/>
      <c r="K309" s="788"/>
      <c r="L309" s="865" t="str">
        <f>IF(データ!$D$200&lt;&gt;"",データ!$D$200,"")</f>
        <v/>
      </c>
      <c r="M309" s="866"/>
      <c r="N309" s="866"/>
      <c r="O309" s="866"/>
      <c r="P309" s="866"/>
      <c r="Q309" s="866"/>
      <c r="R309" s="866"/>
      <c r="S309" s="866"/>
      <c r="T309" s="866"/>
      <c r="U309" s="866"/>
      <c r="V309" s="866"/>
      <c r="W309" s="866"/>
      <c r="X309" s="866"/>
      <c r="Y309" s="866"/>
      <c r="Z309" s="866"/>
      <c r="AA309" s="866"/>
      <c r="AB309" s="866"/>
      <c r="AC309" s="866"/>
      <c r="AD309" s="867"/>
      <c r="AG309" s="819"/>
      <c r="AH309" s="820"/>
      <c r="AI309" s="820"/>
      <c r="AJ309" s="820"/>
      <c r="AK309" s="820"/>
      <c r="AL309" s="820"/>
      <c r="AM309" s="820"/>
      <c r="AN309" s="820"/>
      <c r="AO309" s="820"/>
      <c r="AP309" s="820"/>
      <c r="AQ309" s="821"/>
      <c r="AR309" s="826"/>
      <c r="AS309" s="820"/>
      <c r="AT309" s="820"/>
      <c r="AU309" s="820"/>
      <c r="AV309" s="820"/>
      <c r="AW309" s="820"/>
      <c r="AX309" s="820"/>
      <c r="AY309" s="820"/>
      <c r="AZ309" s="820"/>
      <c r="BA309" s="820"/>
      <c r="BB309" s="820"/>
      <c r="BC309" s="820"/>
      <c r="BD309" s="820"/>
      <c r="BE309" s="820"/>
      <c r="BF309" s="820"/>
      <c r="BG309" s="821"/>
      <c r="BH309" s="733"/>
      <c r="BI309" s="734"/>
      <c r="BJ309" s="734"/>
      <c r="BK309" s="734"/>
      <c r="BL309" s="734"/>
      <c r="BM309" s="734"/>
      <c r="BN309" s="734"/>
      <c r="BO309" s="734"/>
      <c r="BP309" s="805"/>
      <c r="BQ309" s="733"/>
      <c r="BR309" s="734"/>
      <c r="BS309" s="734"/>
      <c r="BT309" s="734"/>
      <c r="BU309" s="734"/>
      <c r="BV309" s="734"/>
      <c r="BW309" s="734"/>
      <c r="BX309" s="734"/>
      <c r="BY309" s="805"/>
      <c r="BZ309" s="733"/>
      <c r="CA309" s="734"/>
      <c r="CB309" s="734"/>
      <c r="CC309" s="734"/>
      <c r="CD309" s="734"/>
      <c r="CE309" s="734"/>
      <c r="CF309" s="875"/>
    </row>
    <row r="310" spans="1:84" ht="5.25" customHeight="1" x14ac:dyDescent="0.15">
      <c r="A310" s="1596"/>
      <c r="B310" s="1596"/>
      <c r="C310" s="1596"/>
      <c r="D310" s="1596"/>
      <c r="E310" s="789"/>
      <c r="F310" s="790"/>
      <c r="G310" s="790"/>
      <c r="H310" s="790"/>
      <c r="I310" s="790"/>
      <c r="J310" s="790"/>
      <c r="K310" s="791"/>
      <c r="L310" s="868"/>
      <c r="M310" s="869"/>
      <c r="N310" s="869"/>
      <c r="O310" s="869"/>
      <c r="P310" s="869"/>
      <c r="Q310" s="869"/>
      <c r="R310" s="869"/>
      <c r="S310" s="869"/>
      <c r="T310" s="869"/>
      <c r="U310" s="869"/>
      <c r="V310" s="869"/>
      <c r="W310" s="869"/>
      <c r="X310" s="869"/>
      <c r="Y310" s="869"/>
      <c r="Z310" s="869"/>
      <c r="AA310" s="869"/>
      <c r="AB310" s="869"/>
      <c r="AC310" s="869"/>
      <c r="AD310" s="870"/>
      <c r="AG310" s="822"/>
      <c r="AH310" s="823"/>
      <c r="AI310" s="823"/>
      <c r="AJ310" s="823"/>
      <c r="AK310" s="823"/>
      <c r="AL310" s="823"/>
      <c r="AM310" s="823"/>
      <c r="AN310" s="823"/>
      <c r="AO310" s="823"/>
      <c r="AP310" s="823"/>
      <c r="AQ310" s="824"/>
      <c r="AR310" s="827"/>
      <c r="AS310" s="823"/>
      <c r="AT310" s="823"/>
      <c r="AU310" s="823"/>
      <c r="AV310" s="823"/>
      <c r="AW310" s="823"/>
      <c r="AX310" s="823"/>
      <c r="AY310" s="823"/>
      <c r="AZ310" s="823"/>
      <c r="BA310" s="823"/>
      <c r="BB310" s="823"/>
      <c r="BC310" s="823"/>
      <c r="BD310" s="823"/>
      <c r="BE310" s="823"/>
      <c r="BF310" s="823"/>
      <c r="BG310" s="824"/>
      <c r="BH310" s="735"/>
      <c r="BI310" s="736"/>
      <c r="BJ310" s="736"/>
      <c r="BK310" s="736"/>
      <c r="BL310" s="736"/>
      <c r="BM310" s="736"/>
      <c r="BN310" s="736"/>
      <c r="BO310" s="736"/>
      <c r="BP310" s="806"/>
      <c r="BQ310" s="735"/>
      <c r="BR310" s="736"/>
      <c r="BS310" s="736"/>
      <c r="BT310" s="736"/>
      <c r="BU310" s="736"/>
      <c r="BV310" s="736"/>
      <c r="BW310" s="736"/>
      <c r="BX310" s="736"/>
      <c r="BY310" s="806"/>
      <c r="BZ310" s="735"/>
      <c r="CA310" s="736"/>
      <c r="CB310" s="736"/>
      <c r="CC310" s="736"/>
      <c r="CD310" s="736"/>
      <c r="CE310" s="736"/>
      <c r="CF310" s="876"/>
    </row>
    <row r="311" spans="1:84" ht="5.25" customHeight="1" x14ac:dyDescent="0.15">
      <c r="A311" s="1596"/>
      <c r="B311" s="1596"/>
      <c r="C311" s="1596"/>
      <c r="D311" s="1596"/>
      <c r="E311" s="792"/>
      <c r="F311" s="793"/>
      <c r="G311" s="793"/>
      <c r="H311" s="793"/>
      <c r="I311" s="793"/>
      <c r="J311" s="793"/>
      <c r="K311" s="794"/>
      <c r="L311" s="871"/>
      <c r="M311" s="872"/>
      <c r="N311" s="872"/>
      <c r="O311" s="872"/>
      <c r="P311" s="872"/>
      <c r="Q311" s="872"/>
      <c r="R311" s="872"/>
      <c r="S311" s="872"/>
      <c r="T311" s="872"/>
      <c r="U311" s="872"/>
      <c r="V311" s="872"/>
      <c r="W311" s="872"/>
      <c r="X311" s="872"/>
      <c r="Y311" s="872"/>
      <c r="Z311" s="872"/>
      <c r="AA311" s="872"/>
      <c r="AB311" s="872"/>
      <c r="AC311" s="872"/>
      <c r="AD311" s="873"/>
      <c r="AG311" s="816" t="str">
        <f>IF(データ!$B$211&lt;&gt;"",データ!$B$211,"")</f>
        <v/>
      </c>
      <c r="AH311" s="817"/>
      <c r="AI311" s="817"/>
      <c r="AJ311" s="817"/>
      <c r="AK311" s="817"/>
      <c r="AL311" s="817"/>
      <c r="AM311" s="817"/>
      <c r="AN311" s="817"/>
      <c r="AO311" s="817"/>
      <c r="AP311" s="817"/>
      <c r="AQ311" s="818"/>
      <c r="AR311" s="825" t="str">
        <f>IF(データ!$C$211&lt;&gt;"",データ!$C$211,"")</f>
        <v/>
      </c>
      <c r="AS311" s="817"/>
      <c r="AT311" s="817"/>
      <c r="AU311" s="817"/>
      <c r="AV311" s="817"/>
      <c r="AW311" s="817"/>
      <c r="AX311" s="817"/>
      <c r="AY311" s="817"/>
      <c r="AZ311" s="817"/>
      <c r="BA311" s="817"/>
      <c r="BB311" s="817"/>
      <c r="BC311" s="817"/>
      <c r="BD311" s="817"/>
      <c r="BE311" s="817"/>
      <c r="BF311" s="817"/>
      <c r="BG311" s="818"/>
      <c r="BH311" s="731" t="str">
        <f>IF(データ!$D$211&lt;&gt;"",IF(OR(データ!$D$211&lt;&gt;"0",データ!$E$211&lt;&gt;"0",データ!$F$211&lt;&gt;"0"),データ!$D$211,""),"")</f>
        <v/>
      </c>
      <c r="BI311" s="732"/>
      <c r="BJ311" s="732"/>
      <c r="BK311" s="732"/>
      <c r="BL311" s="732"/>
      <c r="BM311" s="732"/>
      <c r="BN311" s="732"/>
      <c r="BO311" s="732"/>
      <c r="BP311" s="804"/>
      <c r="BQ311" s="731" t="str">
        <f>IF(データ!$E$211&lt;&gt;"",IF(OR(データ!$D$211&lt;&gt;"0",データ!$E$211&lt;&gt;"0",データ!$F$211&lt;&gt;"0"),データ!$E$211,""),"")</f>
        <v/>
      </c>
      <c r="BR311" s="732"/>
      <c r="BS311" s="732"/>
      <c r="BT311" s="732"/>
      <c r="BU311" s="732"/>
      <c r="BV311" s="732"/>
      <c r="BW311" s="732"/>
      <c r="BX311" s="732"/>
      <c r="BY311" s="804"/>
      <c r="BZ311" s="731" t="str">
        <f>IF(データ!$F$211&lt;&gt;"",IF(OR(データ!$D$211&lt;&gt;"0",データ!$E$211&lt;&gt;"0",データ!$F$211&lt;&gt;"0"),データ!$F$211,""),"")</f>
        <v/>
      </c>
      <c r="CA311" s="732"/>
      <c r="CB311" s="732"/>
      <c r="CC311" s="732"/>
      <c r="CD311" s="732"/>
      <c r="CE311" s="732"/>
      <c r="CF311" s="874"/>
    </row>
    <row r="312" spans="1:84" ht="5.25" customHeight="1" x14ac:dyDescent="0.15">
      <c r="A312" s="1596"/>
      <c r="B312" s="1596"/>
      <c r="C312" s="1596"/>
      <c r="D312" s="1596"/>
      <c r="E312" s="786" t="s">
        <v>145</v>
      </c>
      <c r="F312" s="787"/>
      <c r="G312" s="787"/>
      <c r="H312" s="787"/>
      <c r="I312" s="787"/>
      <c r="J312" s="787"/>
      <c r="K312" s="788"/>
      <c r="L312" s="847" t="str">
        <f>IF(データ!$E$200&lt;&gt;"",データ!$E$200,"")</f>
        <v/>
      </c>
      <c r="M312" s="848"/>
      <c r="N312" s="848"/>
      <c r="O312" s="848"/>
      <c r="P312" s="848"/>
      <c r="Q312" s="848"/>
      <c r="R312" s="848"/>
      <c r="S312" s="848"/>
      <c r="T312" s="848"/>
      <c r="U312" s="848"/>
      <c r="V312" s="848"/>
      <c r="W312" s="848"/>
      <c r="X312" s="848"/>
      <c r="Y312" s="848"/>
      <c r="Z312" s="848"/>
      <c r="AA312" s="848"/>
      <c r="AB312" s="848"/>
      <c r="AC312" s="848"/>
      <c r="AD312" s="849"/>
      <c r="AG312" s="819"/>
      <c r="AH312" s="820"/>
      <c r="AI312" s="820"/>
      <c r="AJ312" s="820"/>
      <c r="AK312" s="820"/>
      <c r="AL312" s="820"/>
      <c r="AM312" s="820"/>
      <c r="AN312" s="820"/>
      <c r="AO312" s="820"/>
      <c r="AP312" s="820"/>
      <c r="AQ312" s="821"/>
      <c r="AR312" s="826"/>
      <c r="AS312" s="820"/>
      <c r="AT312" s="820"/>
      <c r="AU312" s="820"/>
      <c r="AV312" s="820"/>
      <c r="AW312" s="820"/>
      <c r="AX312" s="820"/>
      <c r="AY312" s="820"/>
      <c r="AZ312" s="820"/>
      <c r="BA312" s="820"/>
      <c r="BB312" s="820"/>
      <c r="BC312" s="820"/>
      <c r="BD312" s="820"/>
      <c r="BE312" s="820"/>
      <c r="BF312" s="820"/>
      <c r="BG312" s="821"/>
      <c r="BH312" s="733"/>
      <c r="BI312" s="734"/>
      <c r="BJ312" s="734"/>
      <c r="BK312" s="734"/>
      <c r="BL312" s="734"/>
      <c r="BM312" s="734"/>
      <c r="BN312" s="734"/>
      <c r="BO312" s="734"/>
      <c r="BP312" s="805"/>
      <c r="BQ312" s="733"/>
      <c r="BR312" s="734"/>
      <c r="BS312" s="734"/>
      <c r="BT312" s="734"/>
      <c r="BU312" s="734"/>
      <c r="BV312" s="734"/>
      <c r="BW312" s="734"/>
      <c r="BX312" s="734"/>
      <c r="BY312" s="805"/>
      <c r="BZ312" s="733"/>
      <c r="CA312" s="734"/>
      <c r="CB312" s="734"/>
      <c r="CC312" s="734"/>
      <c r="CD312" s="734"/>
      <c r="CE312" s="734"/>
      <c r="CF312" s="875"/>
    </row>
    <row r="313" spans="1:84" ht="5.25" customHeight="1" x14ac:dyDescent="0.15">
      <c r="A313" s="1596"/>
      <c r="B313" s="1596"/>
      <c r="C313" s="1596"/>
      <c r="D313" s="1596"/>
      <c r="E313" s="789"/>
      <c r="F313" s="790"/>
      <c r="G313" s="790"/>
      <c r="H313" s="790"/>
      <c r="I313" s="790"/>
      <c r="J313" s="790"/>
      <c r="K313" s="791"/>
      <c r="L313" s="850"/>
      <c r="M313" s="851"/>
      <c r="N313" s="851"/>
      <c r="O313" s="851"/>
      <c r="P313" s="851"/>
      <c r="Q313" s="851"/>
      <c r="R313" s="851"/>
      <c r="S313" s="851"/>
      <c r="T313" s="851"/>
      <c r="U313" s="851"/>
      <c r="V313" s="851"/>
      <c r="W313" s="851"/>
      <c r="X313" s="851"/>
      <c r="Y313" s="851"/>
      <c r="Z313" s="851"/>
      <c r="AA313" s="851"/>
      <c r="AB313" s="851"/>
      <c r="AC313" s="851"/>
      <c r="AD313" s="852"/>
      <c r="AG313" s="822"/>
      <c r="AH313" s="823"/>
      <c r="AI313" s="823"/>
      <c r="AJ313" s="823"/>
      <c r="AK313" s="823"/>
      <c r="AL313" s="823"/>
      <c r="AM313" s="823"/>
      <c r="AN313" s="823"/>
      <c r="AO313" s="823"/>
      <c r="AP313" s="823"/>
      <c r="AQ313" s="824"/>
      <c r="AR313" s="827"/>
      <c r="AS313" s="823"/>
      <c r="AT313" s="823"/>
      <c r="AU313" s="823"/>
      <c r="AV313" s="823"/>
      <c r="AW313" s="823"/>
      <c r="AX313" s="823"/>
      <c r="AY313" s="823"/>
      <c r="AZ313" s="823"/>
      <c r="BA313" s="823"/>
      <c r="BB313" s="823"/>
      <c r="BC313" s="823"/>
      <c r="BD313" s="823"/>
      <c r="BE313" s="823"/>
      <c r="BF313" s="823"/>
      <c r="BG313" s="824"/>
      <c r="BH313" s="735"/>
      <c r="BI313" s="736"/>
      <c r="BJ313" s="736"/>
      <c r="BK313" s="736"/>
      <c r="BL313" s="736"/>
      <c r="BM313" s="736"/>
      <c r="BN313" s="736"/>
      <c r="BO313" s="736"/>
      <c r="BP313" s="806"/>
      <c r="BQ313" s="735"/>
      <c r="BR313" s="736"/>
      <c r="BS313" s="736"/>
      <c r="BT313" s="736"/>
      <c r="BU313" s="736"/>
      <c r="BV313" s="736"/>
      <c r="BW313" s="736"/>
      <c r="BX313" s="736"/>
      <c r="BY313" s="806"/>
      <c r="BZ313" s="735"/>
      <c r="CA313" s="736"/>
      <c r="CB313" s="736"/>
      <c r="CC313" s="736"/>
      <c r="CD313" s="736"/>
      <c r="CE313" s="736"/>
      <c r="CF313" s="876"/>
    </row>
    <row r="314" spans="1:84" ht="5.25" customHeight="1" x14ac:dyDescent="0.15">
      <c r="A314" s="1596"/>
      <c r="B314" s="1596"/>
      <c r="C314" s="1596"/>
      <c r="D314" s="1596"/>
      <c r="E314" s="792"/>
      <c r="F314" s="793"/>
      <c r="G314" s="793"/>
      <c r="H314" s="793"/>
      <c r="I314" s="793"/>
      <c r="J314" s="793"/>
      <c r="K314" s="794"/>
      <c r="L314" s="853"/>
      <c r="M314" s="854"/>
      <c r="N314" s="854"/>
      <c r="O314" s="854"/>
      <c r="P314" s="854"/>
      <c r="Q314" s="854"/>
      <c r="R314" s="854"/>
      <c r="S314" s="854"/>
      <c r="T314" s="854"/>
      <c r="U314" s="854"/>
      <c r="V314" s="854"/>
      <c r="W314" s="854"/>
      <c r="X314" s="854"/>
      <c r="Y314" s="854"/>
      <c r="Z314" s="854"/>
      <c r="AA314" s="854"/>
      <c r="AB314" s="854"/>
      <c r="AC314" s="854"/>
      <c r="AD314" s="855"/>
      <c r="AG314" s="816" t="str">
        <f>IF(データ!$B$212&lt;&gt;"",データ!$B$212,"")</f>
        <v/>
      </c>
      <c r="AH314" s="817"/>
      <c r="AI314" s="817"/>
      <c r="AJ314" s="817"/>
      <c r="AK314" s="817"/>
      <c r="AL314" s="817"/>
      <c r="AM314" s="817"/>
      <c r="AN314" s="817"/>
      <c r="AO314" s="817"/>
      <c r="AP314" s="817"/>
      <c r="AQ314" s="818"/>
      <c r="AR314" s="825" t="str">
        <f>IF(データ!$C$212&lt;&gt;"",データ!$C$212,"")</f>
        <v/>
      </c>
      <c r="AS314" s="817"/>
      <c r="AT314" s="817"/>
      <c r="AU314" s="817"/>
      <c r="AV314" s="817"/>
      <c r="AW314" s="817"/>
      <c r="AX314" s="817"/>
      <c r="AY314" s="817"/>
      <c r="AZ314" s="817"/>
      <c r="BA314" s="817"/>
      <c r="BB314" s="817"/>
      <c r="BC314" s="817"/>
      <c r="BD314" s="817"/>
      <c r="BE314" s="817"/>
      <c r="BF314" s="817"/>
      <c r="BG314" s="818"/>
      <c r="BH314" s="731" t="str">
        <f>IF(データ!$D$212&lt;&gt;"",IF(OR(データ!$D$212&lt;&gt;"0",データ!$E$212&lt;&gt;"0",データ!$F$212&lt;&gt;"0"),データ!$D$212,""),"")</f>
        <v/>
      </c>
      <c r="BI314" s="732"/>
      <c r="BJ314" s="732"/>
      <c r="BK314" s="732"/>
      <c r="BL314" s="732"/>
      <c r="BM314" s="732"/>
      <c r="BN314" s="732"/>
      <c r="BO314" s="732"/>
      <c r="BP314" s="804"/>
      <c r="BQ314" s="731" t="str">
        <f>IF(データ!$E$212&lt;&gt;"",IF(OR(データ!$D$212&lt;&gt;"0",データ!$E$212&lt;&gt;"0",データ!$F$212&lt;&gt;"0"),データ!$E$212,""),"")</f>
        <v/>
      </c>
      <c r="BR314" s="732"/>
      <c r="BS314" s="732"/>
      <c r="BT314" s="732"/>
      <c r="BU314" s="732"/>
      <c r="BV314" s="732"/>
      <c r="BW314" s="732"/>
      <c r="BX314" s="732"/>
      <c r="BY314" s="804"/>
      <c r="BZ314" s="731" t="str">
        <f>IF(データ!$F$212&lt;&gt;"",IF(OR(データ!$D$212&lt;&gt;"0",データ!$E$212&lt;&gt;"0",データ!$F$212&lt;&gt;"0"),データ!$F$212,""),"")</f>
        <v/>
      </c>
      <c r="CA314" s="732"/>
      <c r="CB314" s="732"/>
      <c r="CC314" s="732"/>
      <c r="CD314" s="732"/>
      <c r="CE314" s="732"/>
      <c r="CF314" s="874"/>
    </row>
    <row r="315" spans="1:84" ht="5.25" customHeight="1" x14ac:dyDescent="0.15">
      <c r="A315" s="1596"/>
      <c r="B315" s="1596"/>
      <c r="C315" s="1596"/>
      <c r="D315" s="1596"/>
      <c r="E315" s="1579" t="s">
        <v>146</v>
      </c>
      <c r="F315" s="1580"/>
      <c r="G315" s="1580"/>
      <c r="H315" s="1580"/>
      <c r="I315" s="1580"/>
      <c r="J315" s="1580"/>
      <c r="K315" s="1580"/>
      <c r="L315" s="1580"/>
      <c r="M315" s="1580"/>
      <c r="N315" s="1580"/>
      <c r="O315" s="1581"/>
      <c r="P315" s="731" t="str">
        <f>IF(データ!$F$200&lt;&gt;"",データ!$F$200,"")</f>
        <v/>
      </c>
      <c r="Q315" s="732"/>
      <c r="R315" s="732"/>
      <c r="S315" s="732"/>
      <c r="T315" s="732"/>
      <c r="U315" s="732"/>
      <c r="V315" s="732"/>
      <c r="W315" s="732"/>
      <c r="X315" s="732"/>
      <c r="Y315" s="732"/>
      <c r="Z315" s="732"/>
      <c r="AA315" s="732"/>
      <c r="AB315" s="732"/>
      <c r="AC315" s="732"/>
      <c r="AD315" s="765" t="s">
        <v>83</v>
      </c>
      <c r="AG315" s="819"/>
      <c r="AH315" s="820"/>
      <c r="AI315" s="820"/>
      <c r="AJ315" s="820"/>
      <c r="AK315" s="820"/>
      <c r="AL315" s="820"/>
      <c r="AM315" s="820"/>
      <c r="AN315" s="820"/>
      <c r="AO315" s="820"/>
      <c r="AP315" s="820"/>
      <c r="AQ315" s="821"/>
      <c r="AR315" s="826"/>
      <c r="AS315" s="820"/>
      <c r="AT315" s="820"/>
      <c r="AU315" s="820"/>
      <c r="AV315" s="820"/>
      <c r="AW315" s="820"/>
      <c r="AX315" s="820"/>
      <c r="AY315" s="820"/>
      <c r="AZ315" s="820"/>
      <c r="BA315" s="820"/>
      <c r="BB315" s="820"/>
      <c r="BC315" s="820"/>
      <c r="BD315" s="820"/>
      <c r="BE315" s="820"/>
      <c r="BF315" s="820"/>
      <c r="BG315" s="821"/>
      <c r="BH315" s="733"/>
      <c r="BI315" s="734"/>
      <c r="BJ315" s="734"/>
      <c r="BK315" s="734"/>
      <c r="BL315" s="734"/>
      <c r="BM315" s="734"/>
      <c r="BN315" s="734"/>
      <c r="BO315" s="734"/>
      <c r="BP315" s="805"/>
      <c r="BQ315" s="733"/>
      <c r="BR315" s="734"/>
      <c r="BS315" s="734"/>
      <c r="BT315" s="734"/>
      <c r="BU315" s="734"/>
      <c r="BV315" s="734"/>
      <c r="BW315" s="734"/>
      <c r="BX315" s="734"/>
      <c r="BY315" s="805"/>
      <c r="BZ315" s="733"/>
      <c r="CA315" s="734"/>
      <c r="CB315" s="734"/>
      <c r="CC315" s="734"/>
      <c r="CD315" s="734"/>
      <c r="CE315" s="734"/>
      <c r="CF315" s="875"/>
    </row>
    <row r="316" spans="1:84" ht="5.25" customHeight="1" x14ac:dyDescent="0.15">
      <c r="A316" s="1596"/>
      <c r="B316" s="1596"/>
      <c r="C316" s="1596"/>
      <c r="D316" s="1596"/>
      <c r="E316" s="771"/>
      <c r="F316" s="772"/>
      <c r="G316" s="772"/>
      <c r="H316" s="772"/>
      <c r="I316" s="772"/>
      <c r="J316" s="772"/>
      <c r="K316" s="772"/>
      <c r="L316" s="772"/>
      <c r="M316" s="772"/>
      <c r="N316" s="772"/>
      <c r="O316" s="773"/>
      <c r="P316" s="733"/>
      <c r="Q316" s="734"/>
      <c r="R316" s="734"/>
      <c r="S316" s="734"/>
      <c r="T316" s="734"/>
      <c r="U316" s="734"/>
      <c r="V316" s="734"/>
      <c r="W316" s="734"/>
      <c r="X316" s="734"/>
      <c r="Y316" s="734"/>
      <c r="Z316" s="734"/>
      <c r="AA316" s="734"/>
      <c r="AB316" s="734"/>
      <c r="AC316" s="734"/>
      <c r="AD316" s="766"/>
      <c r="AG316" s="822"/>
      <c r="AH316" s="823"/>
      <c r="AI316" s="823"/>
      <c r="AJ316" s="823"/>
      <c r="AK316" s="823"/>
      <c r="AL316" s="823"/>
      <c r="AM316" s="823"/>
      <c r="AN316" s="823"/>
      <c r="AO316" s="823"/>
      <c r="AP316" s="823"/>
      <c r="AQ316" s="824"/>
      <c r="AR316" s="827"/>
      <c r="AS316" s="823"/>
      <c r="AT316" s="823"/>
      <c r="AU316" s="823"/>
      <c r="AV316" s="823"/>
      <c r="AW316" s="823"/>
      <c r="AX316" s="823"/>
      <c r="AY316" s="823"/>
      <c r="AZ316" s="823"/>
      <c r="BA316" s="823"/>
      <c r="BB316" s="823"/>
      <c r="BC316" s="823"/>
      <c r="BD316" s="823"/>
      <c r="BE316" s="823"/>
      <c r="BF316" s="823"/>
      <c r="BG316" s="824"/>
      <c r="BH316" s="735"/>
      <c r="BI316" s="736"/>
      <c r="BJ316" s="736"/>
      <c r="BK316" s="736"/>
      <c r="BL316" s="736"/>
      <c r="BM316" s="736"/>
      <c r="BN316" s="736"/>
      <c r="BO316" s="736"/>
      <c r="BP316" s="806"/>
      <c r="BQ316" s="735"/>
      <c r="BR316" s="736"/>
      <c r="BS316" s="736"/>
      <c r="BT316" s="736"/>
      <c r="BU316" s="736"/>
      <c r="BV316" s="736"/>
      <c r="BW316" s="736"/>
      <c r="BX316" s="736"/>
      <c r="BY316" s="806"/>
      <c r="BZ316" s="735"/>
      <c r="CA316" s="736"/>
      <c r="CB316" s="736"/>
      <c r="CC316" s="736"/>
      <c r="CD316" s="736"/>
      <c r="CE316" s="736"/>
      <c r="CF316" s="876"/>
    </row>
    <row r="317" spans="1:84" ht="5.25" customHeight="1" thickBot="1" x14ac:dyDescent="0.2">
      <c r="A317" s="1596"/>
      <c r="B317" s="1596"/>
      <c r="C317" s="1596"/>
      <c r="D317" s="1596"/>
      <c r="E317" s="1582"/>
      <c r="F317" s="1583"/>
      <c r="G317" s="1583"/>
      <c r="H317" s="1583"/>
      <c r="I317" s="1583"/>
      <c r="J317" s="1583"/>
      <c r="K317" s="1583"/>
      <c r="L317" s="1583"/>
      <c r="M317" s="1583"/>
      <c r="N317" s="1583"/>
      <c r="O317" s="1584"/>
      <c r="P317" s="737"/>
      <c r="Q317" s="738"/>
      <c r="R317" s="738"/>
      <c r="S317" s="738"/>
      <c r="T317" s="738"/>
      <c r="U317" s="738"/>
      <c r="V317" s="738"/>
      <c r="W317" s="738"/>
      <c r="X317" s="738"/>
      <c r="Y317" s="738"/>
      <c r="Z317" s="738"/>
      <c r="AA317" s="738"/>
      <c r="AB317" s="738"/>
      <c r="AC317" s="738"/>
      <c r="AD317" s="767"/>
      <c r="AG317" s="816" t="str">
        <f>IF(データ!$B$213&lt;&gt;"",データ!$B$213,"")</f>
        <v/>
      </c>
      <c r="AH317" s="817"/>
      <c r="AI317" s="817"/>
      <c r="AJ317" s="817"/>
      <c r="AK317" s="817"/>
      <c r="AL317" s="817"/>
      <c r="AM317" s="817"/>
      <c r="AN317" s="817"/>
      <c r="AO317" s="817"/>
      <c r="AP317" s="817"/>
      <c r="AQ317" s="818"/>
      <c r="AR317" s="825" t="str">
        <f>IF(データ!$C$213&lt;&gt;"",データ!$C$213,"")</f>
        <v/>
      </c>
      <c r="AS317" s="817"/>
      <c r="AT317" s="817"/>
      <c r="AU317" s="817"/>
      <c r="AV317" s="817"/>
      <c r="AW317" s="817"/>
      <c r="AX317" s="817"/>
      <c r="AY317" s="817"/>
      <c r="AZ317" s="817"/>
      <c r="BA317" s="817"/>
      <c r="BB317" s="817"/>
      <c r="BC317" s="817"/>
      <c r="BD317" s="817"/>
      <c r="BE317" s="817"/>
      <c r="BF317" s="817"/>
      <c r="BG317" s="818"/>
      <c r="BH317" s="731" t="str">
        <f>IF(データ!$D$213&lt;&gt;"",IF(OR(データ!$D$213&lt;&gt;"0",データ!$E$213&lt;&gt;"0",データ!$F$213&lt;&gt;"0"),データ!$D$213,""),"")</f>
        <v/>
      </c>
      <c r="BI317" s="732"/>
      <c r="BJ317" s="732"/>
      <c r="BK317" s="732"/>
      <c r="BL317" s="732"/>
      <c r="BM317" s="732"/>
      <c r="BN317" s="732"/>
      <c r="BO317" s="732"/>
      <c r="BP317" s="804"/>
      <c r="BQ317" s="731" t="str">
        <f>IF(データ!$E$213&lt;&gt;"",IF(OR(データ!$D$213&lt;&gt;"0",データ!$E$213&lt;&gt;"0",データ!$F$213&lt;&gt;"0"),データ!$E$213,""),"")</f>
        <v/>
      </c>
      <c r="BR317" s="732"/>
      <c r="BS317" s="732"/>
      <c r="BT317" s="732"/>
      <c r="BU317" s="732"/>
      <c r="BV317" s="732"/>
      <c r="BW317" s="732"/>
      <c r="BX317" s="732"/>
      <c r="BY317" s="804"/>
      <c r="BZ317" s="731" t="str">
        <f>IF(データ!$F$213&lt;&gt;"",IF(OR(データ!$D$213&lt;&gt;"0",データ!$E$213&lt;&gt;"0",データ!$F$213&lt;&gt;"0"),データ!$F$213,""),"")</f>
        <v/>
      </c>
      <c r="CA317" s="732"/>
      <c r="CB317" s="732"/>
      <c r="CC317" s="732"/>
      <c r="CD317" s="732"/>
      <c r="CE317" s="732"/>
      <c r="CF317" s="874"/>
    </row>
    <row r="318" spans="1:84" ht="5.25" customHeight="1" x14ac:dyDescent="0.15">
      <c r="A318" s="1596"/>
      <c r="B318" s="1596"/>
      <c r="C318" s="1596"/>
      <c r="D318" s="1596"/>
      <c r="E318" s="768" t="s">
        <v>147</v>
      </c>
      <c r="F318" s="769"/>
      <c r="G318" s="769"/>
      <c r="H318" s="769"/>
      <c r="I318" s="769"/>
      <c r="J318" s="769"/>
      <c r="K318" s="769"/>
      <c r="L318" s="769"/>
      <c r="M318" s="769"/>
      <c r="N318" s="769"/>
      <c r="O318" s="769"/>
      <c r="P318" s="769"/>
      <c r="Q318" s="769"/>
      <c r="R318" s="770"/>
      <c r="S318" s="1542" t="str">
        <f>IF(データ!$B$201&lt;&gt;"",データ!$B$201,"")</f>
        <v/>
      </c>
      <c r="T318" s="1543"/>
      <c r="U318" s="1543"/>
      <c r="V318" s="1543"/>
      <c r="W318" s="1543"/>
      <c r="X318" s="1543"/>
      <c r="Y318" s="1543"/>
      <c r="Z318" s="1543"/>
      <c r="AA318" s="1543"/>
      <c r="AB318" s="1543"/>
      <c r="AC318" s="1543"/>
      <c r="AD318" s="1544"/>
      <c r="AG318" s="819"/>
      <c r="AH318" s="820"/>
      <c r="AI318" s="820"/>
      <c r="AJ318" s="820"/>
      <c r="AK318" s="820"/>
      <c r="AL318" s="820"/>
      <c r="AM318" s="820"/>
      <c r="AN318" s="820"/>
      <c r="AO318" s="820"/>
      <c r="AP318" s="820"/>
      <c r="AQ318" s="821"/>
      <c r="AR318" s="826"/>
      <c r="AS318" s="820"/>
      <c r="AT318" s="820"/>
      <c r="AU318" s="820"/>
      <c r="AV318" s="820"/>
      <c r="AW318" s="820"/>
      <c r="AX318" s="820"/>
      <c r="AY318" s="820"/>
      <c r="AZ318" s="820"/>
      <c r="BA318" s="820"/>
      <c r="BB318" s="820"/>
      <c r="BC318" s="820"/>
      <c r="BD318" s="820"/>
      <c r="BE318" s="820"/>
      <c r="BF318" s="820"/>
      <c r="BG318" s="821"/>
      <c r="BH318" s="733"/>
      <c r="BI318" s="734"/>
      <c r="BJ318" s="734"/>
      <c r="BK318" s="734"/>
      <c r="BL318" s="734"/>
      <c r="BM318" s="734"/>
      <c r="BN318" s="734"/>
      <c r="BO318" s="734"/>
      <c r="BP318" s="805"/>
      <c r="BQ318" s="733"/>
      <c r="BR318" s="734"/>
      <c r="BS318" s="734"/>
      <c r="BT318" s="734"/>
      <c r="BU318" s="734"/>
      <c r="BV318" s="734"/>
      <c r="BW318" s="734"/>
      <c r="BX318" s="734"/>
      <c r="BY318" s="805"/>
      <c r="BZ318" s="733"/>
      <c r="CA318" s="734"/>
      <c r="CB318" s="734"/>
      <c r="CC318" s="734"/>
      <c r="CD318" s="734"/>
      <c r="CE318" s="734"/>
      <c r="CF318" s="875"/>
    </row>
    <row r="319" spans="1:84" ht="5.25" customHeight="1" x14ac:dyDescent="0.15">
      <c r="A319" s="1596"/>
      <c r="B319" s="1596"/>
      <c r="C319" s="1596"/>
      <c r="D319" s="1596"/>
      <c r="E319" s="771"/>
      <c r="F319" s="772"/>
      <c r="G319" s="772"/>
      <c r="H319" s="772"/>
      <c r="I319" s="772"/>
      <c r="J319" s="772"/>
      <c r="K319" s="772"/>
      <c r="L319" s="772"/>
      <c r="M319" s="772"/>
      <c r="N319" s="772"/>
      <c r="O319" s="772"/>
      <c r="P319" s="772"/>
      <c r="Q319" s="772"/>
      <c r="R319" s="773"/>
      <c r="S319" s="810"/>
      <c r="T319" s="811"/>
      <c r="U319" s="811"/>
      <c r="V319" s="811"/>
      <c r="W319" s="811"/>
      <c r="X319" s="811"/>
      <c r="Y319" s="811"/>
      <c r="Z319" s="811"/>
      <c r="AA319" s="811"/>
      <c r="AB319" s="811"/>
      <c r="AC319" s="811"/>
      <c r="AD319" s="1545"/>
      <c r="AG319" s="822"/>
      <c r="AH319" s="823"/>
      <c r="AI319" s="823"/>
      <c r="AJ319" s="823"/>
      <c r="AK319" s="823"/>
      <c r="AL319" s="823"/>
      <c r="AM319" s="823"/>
      <c r="AN319" s="823"/>
      <c r="AO319" s="823"/>
      <c r="AP319" s="823"/>
      <c r="AQ319" s="824"/>
      <c r="AR319" s="827"/>
      <c r="AS319" s="823"/>
      <c r="AT319" s="823"/>
      <c r="AU319" s="823"/>
      <c r="AV319" s="823"/>
      <c r="AW319" s="823"/>
      <c r="AX319" s="823"/>
      <c r="AY319" s="823"/>
      <c r="AZ319" s="823"/>
      <c r="BA319" s="823"/>
      <c r="BB319" s="823"/>
      <c r="BC319" s="823"/>
      <c r="BD319" s="823"/>
      <c r="BE319" s="823"/>
      <c r="BF319" s="823"/>
      <c r="BG319" s="824"/>
      <c r="BH319" s="735"/>
      <c r="BI319" s="736"/>
      <c r="BJ319" s="736"/>
      <c r="BK319" s="736"/>
      <c r="BL319" s="736"/>
      <c r="BM319" s="736"/>
      <c r="BN319" s="736"/>
      <c r="BO319" s="736"/>
      <c r="BP319" s="806"/>
      <c r="BQ319" s="735"/>
      <c r="BR319" s="736"/>
      <c r="BS319" s="736"/>
      <c r="BT319" s="736"/>
      <c r="BU319" s="736"/>
      <c r="BV319" s="736"/>
      <c r="BW319" s="736"/>
      <c r="BX319" s="736"/>
      <c r="BY319" s="806"/>
      <c r="BZ319" s="735"/>
      <c r="CA319" s="736"/>
      <c r="CB319" s="736"/>
      <c r="CC319" s="736"/>
      <c r="CD319" s="736"/>
      <c r="CE319" s="736"/>
      <c r="CF319" s="876"/>
    </row>
    <row r="320" spans="1:84" ht="5.25" customHeight="1" x14ac:dyDescent="0.15">
      <c r="A320" s="1596"/>
      <c r="B320" s="1596"/>
      <c r="C320" s="1596"/>
      <c r="D320" s="1596"/>
      <c r="E320" s="774"/>
      <c r="F320" s="775"/>
      <c r="G320" s="775"/>
      <c r="H320" s="775"/>
      <c r="I320" s="775"/>
      <c r="J320" s="775"/>
      <c r="K320" s="775"/>
      <c r="L320" s="775"/>
      <c r="M320" s="775"/>
      <c r="N320" s="775"/>
      <c r="O320" s="775"/>
      <c r="P320" s="775"/>
      <c r="Q320" s="775"/>
      <c r="R320" s="776"/>
      <c r="S320" s="813"/>
      <c r="T320" s="814"/>
      <c r="U320" s="814"/>
      <c r="V320" s="814"/>
      <c r="W320" s="814"/>
      <c r="X320" s="814"/>
      <c r="Y320" s="814"/>
      <c r="Z320" s="814"/>
      <c r="AA320" s="814"/>
      <c r="AB320" s="814"/>
      <c r="AC320" s="814"/>
      <c r="AD320" s="1546"/>
      <c r="AG320" s="816" t="str">
        <f>IF(データ!$B$214&lt;&gt;"",データ!$B$214,"")</f>
        <v/>
      </c>
      <c r="AH320" s="817"/>
      <c r="AI320" s="817"/>
      <c r="AJ320" s="817"/>
      <c r="AK320" s="817"/>
      <c r="AL320" s="817"/>
      <c r="AM320" s="817"/>
      <c r="AN320" s="817"/>
      <c r="AO320" s="817"/>
      <c r="AP320" s="817"/>
      <c r="AQ320" s="818"/>
      <c r="AR320" s="825" t="str">
        <f>IF(データ!$C$214&lt;&gt;"",データ!$C$214,"")</f>
        <v/>
      </c>
      <c r="AS320" s="817"/>
      <c r="AT320" s="817"/>
      <c r="AU320" s="817"/>
      <c r="AV320" s="817"/>
      <c r="AW320" s="817"/>
      <c r="AX320" s="817"/>
      <c r="AY320" s="817"/>
      <c r="AZ320" s="817"/>
      <c r="BA320" s="817"/>
      <c r="BB320" s="817"/>
      <c r="BC320" s="817"/>
      <c r="BD320" s="817"/>
      <c r="BE320" s="817"/>
      <c r="BF320" s="817"/>
      <c r="BG320" s="818"/>
      <c r="BH320" s="731" t="str">
        <f>IF(データ!$D$214&lt;&gt;"",IF(OR(データ!$D$214&lt;&gt;"0",データ!$E$214&lt;&gt;"0",データ!$F$214&lt;&gt;"0"),データ!$D$214,""),"")</f>
        <v/>
      </c>
      <c r="BI320" s="732"/>
      <c r="BJ320" s="732"/>
      <c r="BK320" s="732"/>
      <c r="BL320" s="732"/>
      <c r="BM320" s="732"/>
      <c r="BN320" s="732"/>
      <c r="BO320" s="732"/>
      <c r="BP320" s="804"/>
      <c r="BQ320" s="731" t="str">
        <f>IF(データ!$E$214&lt;&gt;"",IF(OR(データ!$D$214&lt;&gt;"0",データ!$E$214&lt;&gt;"0",データ!$F$214&lt;&gt;"0"),データ!$E$214,""),"")</f>
        <v/>
      </c>
      <c r="BR320" s="732"/>
      <c r="BS320" s="732"/>
      <c r="BT320" s="732"/>
      <c r="BU320" s="732"/>
      <c r="BV320" s="732"/>
      <c r="BW320" s="732"/>
      <c r="BX320" s="732"/>
      <c r="BY320" s="804"/>
      <c r="BZ320" s="731" t="str">
        <f>IF(データ!$F$214&lt;&gt;"",IF(OR(データ!$D$214&lt;&gt;"0",データ!$E$214&lt;&gt;"0",データ!$F$214&lt;&gt;"0"),データ!$F$214,""),"")</f>
        <v/>
      </c>
      <c r="CA320" s="732"/>
      <c r="CB320" s="732"/>
      <c r="CC320" s="732"/>
      <c r="CD320" s="732"/>
      <c r="CE320" s="732"/>
      <c r="CF320" s="874"/>
    </row>
    <row r="321" spans="1:84" ht="5.25" customHeight="1" x14ac:dyDescent="0.15">
      <c r="A321" s="1596"/>
      <c r="B321" s="1596"/>
      <c r="C321" s="1596"/>
      <c r="D321" s="1596"/>
      <c r="E321" s="856" t="s">
        <v>143</v>
      </c>
      <c r="F321" s="857"/>
      <c r="G321" s="857"/>
      <c r="H321" s="857"/>
      <c r="I321" s="857"/>
      <c r="J321" s="857"/>
      <c r="K321" s="858"/>
      <c r="L321" s="777" t="str">
        <f>IF(データ!$C$201&lt;&gt;"",データ!$C$201,"")</f>
        <v/>
      </c>
      <c r="M321" s="778"/>
      <c r="N321" s="778"/>
      <c r="O321" s="778"/>
      <c r="P321" s="778"/>
      <c r="Q321" s="778"/>
      <c r="R321" s="778"/>
      <c r="S321" s="778"/>
      <c r="T321" s="778"/>
      <c r="U321" s="778"/>
      <c r="V321" s="778"/>
      <c r="W321" s="778"/>
      <c r="X321" s="778"/>
      <c r="Y321" s="778"/>
      <c r="Z321" s="778"/>
      <c r="AA321" s="778"/>
      <c r="AB321" s="778"/>
      <c r="AC321" s="778"/>
      <c r="AD321" s="779"/>
      <c r="AG321" s="819"/>
      <c r="AH321" s="820"/>
      <c r="AI321" s="820"/>
      <c r="AJ321" s="820"/>
      <c r="AK321" s="820"/>
      <c r="AL321" s="820"/>
      <c r="AM321" s="820"/>
      <c r="AN321" s="820"/>
      <c r="AO321" s="820"/>
      <c r="AP321" s="820"/>
      <c r="AQ321" s="821"/>
      <c r="AR321" s="826"/>
      <c r="AS321" s="820"/>
      <c r="AT321" s="820"/>
      <c r="AU321" s="820"/>
      <c r="AV321" s="820"/>
      <c r="AW321" s="820"/>
      <c r="AX321" s="820"/>
      <c r="AY321" s="820"/>
      <c r="AZ321" s="820"/>
      <c r="BA321" s="820"/>
      <c r="BB321" s="820"/>
      <c r="BC321" s="820"/>
      <c r="BD321" s="820"/>
      <c r="BE321" s="820"/>
      <c r="BF321" s="820"/>
      <c r="BG321" s="821"/>
      <c r="BH321" s="733"/>
      <c r="BI321" s="734"/>
      <c r="BJ321" s="734"/>
      <c r="BK321" s="734"/>
      <c r="BL321" s="734"/>
      <c r="BM321" s="734"/>
      <c r="BN321" s="734"/>
      <c r="BO321" s="734"/>
      <c r="BP321" s="805"/>
      <c r="BQ321" s="733"/>
      <c r="BR321" s="734"/>
      <c r="BS321" s="734"/>
      <c r="BT321" s="734"/>
      <c r="BU321" s="734"/>
      <c r="BV321" s="734"/>
      <c r="BW321" s="734"/>
      <c r="BX321" s="734"/>
      <c r="BY321" s="805"/>
      <c r="BZ321" s="733"/>
      <c r="CA321" s="734"/>
      <c r="CB321" s="734"/>
      <c r="CC321" s="734"/>
      <c r="CD321" s="734"/>
      <c r="CE321" s="734"/>
      <c r="CF321" s="875"/>
    </row>
    <row r="322" spans="1:84" ht="5.25" customHeight="1" x14ac:dyDescent="0.15">
      <c r="A322" s="1596"/>
      <c r="B322" s="1596"/>
      <c r="C322" s="1596"/>
      <c r="D322" s="1596"/>
      <c r="E322" s="859"/>
      <c r="F322" s="860"/>
      <c r="G322" s="860"/>
      <c r="H322" s="860"/>
      <c r="I322" s="860"/>
      <c r="J322" s="860"/>
      <c r="K322" s="861"/>
      <c r="L322" s="780"/>
      <c r="M322" s="781"/>
      <c r="N322" s="781"/>
      <c r="O322" s="781"/>
      <c r="P322" s="781"/>
      <c r="Q322" s="781"/>
      <c r="R322" s="781"/>
      <c r="S322" s="781"/>
      <c r="T322" s="781"/>
      <c r="U322" s="781"/>
      <c r="V322" s="781"/>
      <c r="W322" s="781"/>
      <c r="X322" s="781"/>
      <c r="Y322" s="781"/>
      <c r="Z322" s="781"/>
      <c r="AA322" s="781"/>
      <c r="AB322" s="781"/>
      <c r="AC322" s="781"/>
      <c r="AD322" s="782"/>
      <c r="AG322" s="822"/>
      <c r="AH322" s="823"/>
      <c r="AI322" s="823"/>
      <c r="AJ322" s="823"/>
      <c r="AK322" s="823"/>
      <c r="AL322" s="823"/>
      <c r="AM322" s="823"/>
      <c r="AN322" s="823"/>
      <c r="AO322" s="823"/>
      <c r="AP322" s="823"/>
      <c r="AQ322" s="824"/>
      <c r="AR322" s="827"/>
      <c r="AS322" s="823"/>
      <c r="AT322" s="823"/>
      <c r="AU322" s="823"/>
      <c r="AV322" s="823"/>
      <c r="AW322" s="823"/>
      <c r="AX322" s="823"/>
      <c r="AY322" s="823"/>
      <c r="AZ322" s="823"/>
      <c r="BA322" s="823"/>
      <c r="BB322" s="823"/>
      <c r="BC322" s="823"/>
      <c r="BD322" s="823"/>
      <c r="BE322" s="823"/>
      <c r="BF322" s="823"/>
      <c r="BG322" s="824"/>
      <c r="BH322" s="735"/>
      <c r="BI322" s="736"/>
      <c r="BJ322" s="736"/>
      <c r="BK322" s="736"/>
      <c r="BL322" s="736"/>
      <c r="BM322" s="736"/>
      <c r="BN322" s="736"/>
      <c r="BO322" s="736"/>
      <c r="BP322" s="806"/>
      <c r="BQ322" s="735"/>
      <c r="BR322" s="736"/>
      <c r="BS322" s="736"/>
      <c r="BT322" s="736"/>
      <c r="BU322" s="736"/>
      <c r="BV322" s="736"/>
      <c r="BW322" s="736"/>
      <c r="BX322" s="736"/>
      <c r="BY322" s="806"/>
      <c r="BZ322" s="735"/>
      <c r="CA322" s="736"/>
      <c r="CB322" s="736"/>
      <c r="CC322" s="736"/>
      <c r="CD322" s="736"/>
      <c r="CE322" s="736"/>
      <c r="CF322" s="876"/>
    </row>
    <row r="323" spans="1:84" ht="5.25" customHeight="1" x14ac:dyDescent="0.15">
      <c r="A323" s="1596"/>
      <c r="B323" s="1596"/>
      <c r="C323" s="1596"/>
      <c r="D323" s="1596"/>
      <c r="E323" s="859"/>
      <c r="F323" s="860"/>
      <c r="G323" s="860"/>
      <c r="H323" s="860"/>
      <c r="I323" s="860"/>
      <c r="J323" s="860"/>
      <c r="K323" s="861"/>
      <c r="L323" s="780"/>
      <c r="M323" s="781"/>
      <c r="N323" s="781"/>
      <c r="O323" s="781"/>
      <c r="P323" s="781"/>
      <c r="Q323" s="781"/>
      <c r="R323" s="781"/>
      <c r="S323" s="781"/>
      <c r="T323" s="781"/>
      <c r="U323" s="781"/>
      <c r="V323" s="781"/>
      <c r="W323" s="781"/>
      <c r="X323" s="781"/>
      <c r="Y323" s="781"/>
      <c r="Z323" s="781"/>
      <c r="AA323" s="781"/>
      <c r="AB323" s="781"/>
      <c r="AC323" s="781"/>
      <c r="AD323" s="782"/>
      <c r="AG323" s="816" t="str">
        <f>IF(データ!$B$215&lt;&gt;"",データ!$B$215,"")</f>
        <v/>
      </c>
      <c r="AH323" s="817"/>
      <c r="AI323" s="817"/>
      <c r="AJ323" s="817"/>
      <c r="AK323" s="817"/>
      <c r="AL323" s="817"/>
      <c r="AM323" s="817"/>
      <c r="AN323" s="817"/>
      <c r="AO323" s="817"/>
      <c r="AP323" s="817"/>
      <c r="AQ323" s="818"/>
      <c r="AR323" s="825" t="str">
        <f>IF(データ!$C$215&lt;&gt;"",データ!$C$215,"")</f>
        <v/>
      </c>
      <c r="AS323" s="817"/>
      <c r="AT323" s="817"/>
      <c r="AU323" s="817"/>
      <c r="AV323" s="817"/>
      <c r="AW323" s="817"/>
      <c r="AX323" s="817"/>
      <c r="AY323" s="817"/>
      <c r="AZ323" s="817"/>
      <c r="BA323" s="817"/>
      <c r="BB323" s="817"/>
      <c r="BC323" s="817"/>
      <c r="BD323" s="817"/>
      <c r="BE323" s="817"/>
      <c r="BF323" s="817"/>
      <c r="BG323" s="818"/>
      <c r="BH323" s="731" t="str">
        <f>IF(データ!$D$215&lt;&gt;"",IF(OR(データ!$D$215&lt;&gt;"0",データ!$E$215&lt;&gt;"0",データ!$F$215&lt;&gt;"0"),データ!$D$215,""),"")</f>
        <v/>
      </c>
      <c r="BI323" s="732"/>
      <c r="BJ323" s="732"/>
      <c r="BK323" s="732"/>
      <c r="BL323" s="732"/>
      <c r="BM323" s="732"/>
      <c r="BN323" s="732"/>
      <c r="BO323" s="732"/>
      <c r="BP323" s="804"/>
      <c r="BQ323" s="731" t="str">
        <f>IF(データ!$E$215&lt;&gt;"",IF(OR(データ!$D$215&lt;&gt;"0",データ!$E$215&lt;&gt;"0",データ!$F$215&lt;&gt;"0"),データ!$E$215,""),"")</f>
        <v/>
      </c>
      <c r="BR323" s="732"/>
      <c r="BS323" s="732"/>
      <c r="BT323" s="732"/>
      <c r="BU323" s="732"/>
      <c r="BV323" s="732"/>
      <c r="BW323" s="732"/>
      <c r="BX323" s="732"/>
      <c r="BY323" s="804"/>
      <c r="BZ323" s="731" t="str">
        <f>IF(データ!$F$215&lt;&gt;"",IF(OR(データ!$D$215&lt;&gt;"0",データ!$E$215&lt;&gt;"0",データ!$F$215&lt;&gt;"0"),データ!$F$215,""),"")</f>
        <v/>
      </c>
      <c r="CA323" s="732"/>
      <c r="CB323" s="732"/>
      <c r="CC323" s="732"/>
      <c r="CD323" s="732"/>
      <c r="CE323" s="732"/>
      <c r="CF323" s="874"/>
    </row>
    <row r="324" spans="1:84" ht="5.25" customHeight="1" x14ac:dyDescent="0.15">
      <c r="A324" s="1596"/>
      <c r="B324" s="1596"/>
      <c r="C324" s="1596"/>
      <c r="D324" s="1596"/>
      <c r="E324" s="859"/>
      <c r="F324" s="860"/>
      <c r="G324" s="860"/>
      <c r="H324" s="860"/>
      <c r="I324" s="860"/>
      <c r="J324" s="860"/>
      <c r="K324" s="861"/>
      <c r="L324" s="780"/>
      <c r="M324" s="781"/>
      <c r="N324" s="781"/>
      <c r="O324" s="781"/>
      <c r="P324" s="781"/>
      <c r="Q324" s="781"/>
      <c r="R324" s="781"/>
      <c r="S324" s="781"/>
      <c r="T324" s="781"/>
      <c r="U324" s="781"/>
      <c r="V324" s="781"/>
      <c r="W324" s="781"/>
      <c r="X324" s="781"/>
      <c r="Y324" s="781"/>
      <c r="Z324" s="781"/>
      <c r="AA324" s="781"/>
      <c r="AB324" s="781"/>
      <c r="AC324" s="781"/>
      <c r="AD324" s="782"/>
      <c r="AG324" s="819"/>
      <c r="AH324" s="820"/>
      <c r="AI324" s="820"/>
      <c r="AJ324" s="820"/>
      <c r="AK324" s="820"/>
      <c r="AL324" s="820"/>
      <c r="AM324" s="820"/>
      <c r="AN324" s="820"/>
      <c r="AO324" s="820"/>
      <c r="AP324" s="820"/>
      <c r="AQ324" s="821"/>
      <c r="AR324" s="826"/>
      <c r="AS324" s="820"/>
      <c r="AT324" s="820"/>
      <c r="AU324" s="820"/>
      <c r="AV324" s="820"/>
      <c r="AW324" s="820"/>
      <c r="AX324" s="820"/>
      <c r="AY324" s="820"/>
      <c r="AZ324" s="820"/>
      <c r="BA324" s="820"/>
      <c r="BB324" s="820"/>
      <c r="BC324" s="820"/>
      <c r="BD324" s="820"/>
      <c r="BE324" s="820"/>
      <c r="BF324" s="820"/>
      <c r="BG324" s="821"/>
      <c r="BH324" s="733"/>
      <c r="BI324" s="734"/>
      <c r="BJ324" s="734"/>
      <c r="BK324" s="734"/>
      <c r="BL324" s="734"/>
      <c r="BM324" s="734"/>
      <c r="BN324" s="734"/>
      <c r="BO324" s="734"/>
      <c r="BP324" s="805"/>
      <c r="BQ324" s="733"/>
      <c r="BR324" s="734"/>
      <c r="BS324" s="734"/>
      <c r="BT324" s="734"/>
      <c r="BU324" s="734"/>
      <c r="BV324" s="734"/>
      <c r="BW324" s="734"/>
      <c r="BX324" s="734"/>
      <c r="BY324" s="805"/>
      <c r="BZ324" s="733"/>
      <c r="CA324" s="734"/>
      <c r="CB324" s="734"/>
      <c r="CC324" s="734"/>
      <c r="CD324" s="734"/>
      <c r="CE324" s="734"/>
      <c r="CF324" s="875"/>
    </row>
    <row r="325" spans="1:84" ht="5.25" customHeight="1" thickBot="1" x14ac:dyDescent="0.2">
      <c r="A325" s="1596"/>
      <c r="B325" s="1596"/>
      <c r="C325" s="1596"/>
      <c r="D325" s="1596"/>
      <c r="E325" s="862"/>
      <c r="F325" s="863"/>
      <c r="G325" s="863"/>
      <c r="H325" s="863"/>
      <c r="I325" s="863"/>
      <c r="J325" s="863"/>
      <c r="K325" s="864"/>
      <c r="L325" s="783"/>
      <c r="M325" s="784"/>
      <c r="N325" s="784"/>
      <c r="O325" s="784"/>
      <c r="P325" s="784"/>
      <c r="Q325" s="784"/>
      <c r="R325" s="784"/>
      <c r="S325" s="784"/>
      <c r="T325" s="784"/>
      <c r="U325" s="784"/>
      <c r="V325" s="784"/>
      <c r="W325" s="784"/>
      <c r="X325" s="784"/>
      <c r="Y325" s="784"/>
      <c r="Z325" s="784"/>
      <c r="AA325" s="784"/>
      <c r="AB325" s="784"/>
      <c r="AC325" s="784"/>
      <c r="AD325" s="785"/>
      <c r="AG325" s="967"/>
      <c r="AH325" s="968"/>
      <c r="AI325" s="968"/>
      <c r="AJ325" s="968"/>
      <c r="AK325" s="968"/>
      <c r="AL325" s="968"/>
      <c r="AM325" s="968"/>
      <c r="AN325" s="968"/>
      <c r="AO325" s="968"/>
      <c r="AP325" s="968"/>
      <c r="AQ325" s="969"/>
      <c r="AR325" s="1597"/>
      <c r="AS325" s="968"/>
      <c r="AT325" s="968"/>
      <c r="AU325" s="968"/>
      <c r="AV325" s="968"/>
      <c r="AW325" s="968"/>
      <c r="AX325" s="968"/>
      <c r="AY325" s="968"/>
      <c r="AZ325" s="968"/>
      <c r="BA325" s="968"/>
      <c r="BB325" s="968"/>
      <c r="BC325" s="968"/>
      <c r="BD325" s="968"/>
      <c r="BE325" s="968"/>
      <c r="BF325" s="968"/>
      <c r="BG325" s="969"/>
      <c r="BH325" s="737"/>
      <c r="BI325" s="738"/>
      <c r="BJ325" s="738"/>
      <c r="BK325" s="738"/>
      <c r="BL325" s="738"/>
      <c r="BM325" s="738"/>
      <c r="BN325" s="738"/>
      <c r="BO325" s="738"/>
      <c r="BP325" s="906"/>
      <c r="BQ325" s="737"/>
      <c r="BR325" s="738"/>
      <c r="BS325" s="738"/>
      <c r="BT325" s="738"/>
      <c r="BU325" s="738"/>
      <c r="BV325" s="738"/>
      <c r="BW325" s="738"/>
      <c r="BX325" s="738"/>
      <c r="BY325" s="906"/>
      <c r="BZ325" s="737"/>
      <c r="CA325" s="738"/>
      <c r="CB325" s="738"/>
      <c r="CC325" s="738"/>
      <c r="CD325" s="738"/>
      <c r="CE325" s="738"/>
      <c r="CF325" s="881"/>
    </row>
    <row r="326" spans="1:84" ht="5.25" customHeight="1" x14ac:dyDescent="0.15">
      <c r="A326" s="1596"/>
      <c r="B326" s="1596"/>
      <c r="C326" s="1596"/>
      <c r="D326" s="1596"/>
      <c r="E326" s="786" t="s">
        <v>144</v>
      </c>
      <c r="F326" s="787"/>
      <c r="G326" s="787"/>
      <c r="H326" s="787"/>
      <c r="I326" s="787"/>
      <c r="J326" s="787"/>
      <c r="K326" s="788"/>
      <c r="L326" s="865" t="str">
        <f>IF(データ!$D$201&lt;&gt;"",データ!$D$201,"")</f>
        <v/>
      </c>
      <c r="M326" s="866"/>
      <c r="N326" s="866"/>
      <c r="O326" s="866"/>
      <c r="P326" s="866"/>
      <c r="Q326" s="866"/>
      <c r="R326" s="866"/>
      <c r="S326" s="866"/>
      <c r="T326" s="866"/>
      <c r="U326" s="866"/>
      <c r="V326" s="866"/>
      <c r="W326" s="866"/>
      <c r="X326" s="866"/>
      <c r="Y326" s="866"/>
      <c r="Z326" s="866"/>
      <c r="AA326" s="866"/>
      <c r="AB326" s="866"/>
      <c r="AC326" s="866"/>
      <c r="AD326" s="867"/>
    </row>
    <row r="327" spans="1:84" ht="5.25" customHeight="1" x14ac:dyDescent="0.15">
      <c r="A327" s="1596"/>
      <c r="B327" s="1596"/>
      <c r="C327" s="1596"/>
      <c r="D327" s="1596"/>
      <c r="E327" s="789"/>
      <c r="F327" s="790"/>
      <c r="G327" s="790"/>
      <c r="H327" s="790"/>
      <c r="I327" s="790"/>
      <c r="J327" s="790"/>
      <c r="K327" s="791"/>
      <c r="L327" s="868"/>
      <c r="M327" s="869"/>
      <c r="N327" s="869"/>
      <c r="O327" s="869"/>
      <c r="P327" s="869"/>
      <c r="Q327" s="869"/>
      <c r="R327" s="869"/>
      <c r="S327" s="869"/>
      <c r="T327" s="869"/>
      <c r="U327" s="869"/>
      <c r="V327" s="869"/>
      <c r="W327" s="869"/>
      <c r="X327" s="869"/>
      <c r="Y327" s="869"/>
      <c r="Z327" s="869"/>
      <c r="AA327" s="869"/>
      <c r="AB327" s="869"/>
      <c r="AC327" s="869"/>
      <c r="AD327" s="870"/>
      <c r="AE327" s="18"/>
      <c r="AF327" s="18"/>
      <c r="AG327" s="837" t="s">
        <v>461</v>
      </c>
      <c r="AH327" s="837"/>
      <c r="AI327" s="837"/>
      <c r="AJ327" s="837"/>
      <c r="AK327" s="837"/>
      <c r="AL327" s="837"/>
      <c r="AM327" s="837"/>
      <c r="AN327" s="837"/>
      <c r="AO327" s="837"/>
      <c r="AP327" s="837"/>
      <c r="AQ327" s="837"/>
      <c r="AR327" s="837"/>
      <c r="AS327" s="837"/>
      <c r="AT327" s="837"/>
      <c r="AU327" s="837"/>
      <c r="AV327" s="837"/>
      <c r="AW327" s="837"/>
      <c r="AX327" s="837"/>
      <c r="AY327" s="837"/>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35"/>
      <c r="CD327" s="26"/>
      <c r="CE327" s="13"/>
      <c r="CF327" s="13"/>
    </row>
    <row r="328" spans="1:84" ht="5.25" customHeight="1" x14ac:dyDescent="0.15">
      <c r="A328" s="1596"/>
      <c r="B328" s="1596"/>
      <c r="C328" s="1596"/>
      <c r="D328" s="1596"/>
      <c r="E328" s="792"/>
      <c r="F328" s="793"/>
      <c r="G328" s="793"/>
      <c r="H328" s="793"/>
      <c r="I328" s="793"/>
      <c r="J328" s="793"/>
      <c r="K328" s="794"/>
      <c r="L328" s="871"/>
      <c r="M328" s="872"/>
      <c r="N328" s="872"/>
      <c r="O328" s="872"/>
      <c r="P328" s="872"/>
      <c r="Q328" s="872"/>
      <c r="R328" s="872"/>
      <c r="S328" s="872"/>
      <c r="T328" s="872"/>
      <c r="U328" s="872"/>
      <c r="V328" s="872"/>
      <c r="W328" s="872"/>
      <c r="X328" s="872"/>
      <c r="Y328" s="872"/>
      <c r="Z328" s="872"/>
      <c r="AA328" s="872"/>
      <c r="AB328" s="872"/>
      <c r="AC328" s="872"/>
      <c r="AD328" s="873"/>
      <c r="AG328" s="837"/>
      <c r="AH328" s="837"/>
      <c r="AI328" s="837"/>
      <c r="AJ328" s="837"/>
      <c r="AK328" s="837"/>
      <c r="AL328" s="837"/>
      <c r="AM328" s="837"/>
      <c r="AN328" s="837"/>
      <c r="AO328" s="837"/>
      <c r="AP328" s="837"/>
      <c r="AQ328" s="837"/>
      <c r="AR328" s="837"/>
      <c r="AS328" s="837"/>
      <c r="AT328" s="837"/>
      <c r="AU328" s="837"/>
      <c r="AV328" s="837"/>
      <c r="AW328" s="837"/>
      <c r="AX328" s="837"/>
      <c r="AY328" s="837"/>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35"/>
      <c r="CD328" s="26"/>
      <c r="CE328" s="13"/>
      <c r="CF328" s="13"/>
    </row>
    <row r="329" spans="1:84" ht="5.25" customHeight="1" thickBot="1" x14ac:dyDescent="0.2">
      <c r="A329" s="1596"/>
      <c r="B329" s="1596"/>
      <c r="C329" s="1596"/>
      <c r="D329" s="1596"/>
      <c r="E329" s="786" t="s">
        <v>145</v>
      </c>
      <c r="F329" s="787"/>
      <c r="G329" s="787"/>
      <c r="H329" s="787"/>
      <c r="I329" s="787"/>
      <c r="J329" s="787"/>
      <c r="K329" s="788"/>
      <c r="L329" s="847" t="str">
        <f>IF(データ!$E$201&lt;&gt;"",データ!$E$201,"")</f>
        <v/>
      </c>
      <c r="M329" s="848"/>
      <c r="N329" s="848"/>
      <c r="O329" s="848"/>
      <c r="P329" s="848"/>
      <c r="Q329" s="848"/>
      <c r="R329" s="848"/>
      <c r="S329" s="848"/>
      <c r="T329" s="848"/>
      <c r="U329" s="848"/>
      <c r="V329" s="848"/>
      <c r="W329" s="848"/>
      <c r="X329" s="848"/>
      <c r="Y329" s="848"/>
      <c r="Z329" s="848"/>
      <c r="AA329" s="848"/>
      <c r="AB329" s="848"/>
      <c r="AC329" s="848"/>
      <c r="AD329" s="849"/>
      <c r="AG329" s="838"/>
      <c r="AH329" s="838"/>
      <c r="AI329" s="838"/>
      <c r="AJ329" s="838"/>
      <c r="AK329" s="838"/>
      <c r="AL329" s="838"/>
      <c r="AM329" s="838"/>
      <c r="AN329" s="838"/>
      <c r="AO329" s="838"/>
      <c r="AP329" s="838"/>
      <c r="AQ329" s="838"/>
      <c r="AR329" s="838"/>
      <c r="AS329" s="838"/>
      <c r="AT329" s="838"/>
      <c r="AU329" s="838"/>
      <c r="AV329" s="838"/>
      <c r="AW329" s="838"/>
      <c r="AX329" s="838"/>
      <c r="AY329" s="838"/>
    </row>
    <row r="330" spans="1:84" ht="5.25" customHeight="1" x14ac:dyDescent="0.15">
      <c r="A330" s="1596"/>
      <c r="B330" s="1596"/>
      <c r="C330" s="1596"/>
      <c r="D330" s="1596"/>
      <c r="E330" s="789"/>
      <c r="F330" s="790"/>
      <c r="G330" s="790"/>
      <c r="H330" s="790"/>
      <c r="I330" s="790"/>
      <c r="J330" s="790"/>
      <c r="K330" s="791"/>
      <c r="L330" s="850"/>
      <c r="M330" s="851"/>
      <c r="N330" s="851"/>
      <c r="O330" s="851"/>
      <c r="P330" s="851"/>
      <c r="Q330" s="851"/>
      <c r="R330" s="851"/>
      <c r="S330" s="851"/>
      <c r="T330" s="851"/>
      <c r="U330" s="851"/>
      <c r="V330" s="851"/>
      <c r="W330" s="851"/>
      <c r="X330" s="851"/>
      <c r="Y330" s="851"/>
      <c r="Z330" s="851"/>
      <c r="AA330" s="851"/>
      <c r="AB330" s="851"/>
      <c r="AC330" s="851"/>
      <c r="AD330" s="852"/>
      <c r="AG330" s="828" t="s">
        <v>156</v>
      </c>
      <c r="AH330" s="829"/>
      <c r="AI330" s="829"/>
      <c r="AJ330" s="829"/>
      <c r="AK330" s="829"/>
      <c r="AL330" s="829"/>
      <c r="AM330" s="829"/>
      <c r="AN330" s="829"/>
      <c r="AO330" s="829"/>
      <c r="AP330" s="829"/>
      <c r="AQ330" s="829"/>
      <c r="AR330" s="829"/>
      <c r="AS330" s="829"/>
      <c r="AT330" s="829"/>
      <c r="AU330" s="829"/>
      <c r="AV330" s="829"/>
      <c r="AW330" s="829"/>
      <c r="AX330" s="829"/>
      <c r="AY330" s="829"/>
      <c r="AZ330" s="829"/>
      <c r="BA330" s="829"/>
      <c r="BB330" s="829"/>
      <c r="BC330" s="829"/>
      <c r="BD330" s="830"/>
      <c r="BE330" s="839" t="s">
        <v>41</v>
      </c>
      <c r="BF330" s="840"/>
      <c r="BG330" s="840"/>
      <c r="BH330" s="840"/>
      <c r="BI330" s="840"/>
      <c r="BJ330" s="840"/>
      <c r="BK330" s="840"/>
      <c r="BL330" s="840"/>
      <c r="BM330" s="840"/>
      <c r="BN330" s="840"/>
      <c r="BO330" s="841"/>
      <c r="BP330" s="839" t="s">
        <v>40</v>
      </c>
      <c r="BQ330" s="840"/>
      <c r="BR330" s="840"/>
      <c r="BS330" s="840"/>
      <c r="BT330" s="840"/>
      <c r="BU330" s="840"/>
      <c r="BV330" s="840"/>
      <c r="BW330" s="840"/>
      <c r="BX330" s="841"/>
      <c r="BY330" s="839" t="s">
        <v>42</v>
      </c>
      <c r="BZ330" s="840"/>
      <c r="CA330" s="840"/>
      <c r="CB330" s="840"/>
      <c r="CC330" s="840"/>
      <c r="CD330" s="840"/>
      <c r="CE330" s="840"/>
      <c r="CF330" s="878"/>
    </row>
    <row r="331" spans="1:84" ht="5.25" customHeight="1" x14ac:dyDescent="0.15">
      <c r="A331" s="1596"/>
      <c r="B331" s="1596"/>
      <c r="C331" s="1596"/>
      <c r="D331" s="1596"/>
      <c r="E331" s="792"/>
      <c r="F331" s="793"/>
      <c r="G331" s="793"/>
      <c r="H331" s="793"/>
      <c r="I331" s="793"/>
      <c r="J331" s="793"/>
      <c r="K331" s="794"/>
      <c r="L331" s="853"/>
      <c r="M331" s="854"/>
      <c r="N331" s="854"/>
      <c r="O331" s="854"/>
      <c r="P331" s="854"/>
      <c r="Q331" s="854"/>
      <c r="R331" s="854"/>
      <c r="S331" s="854"/>
      <c r="T331" s="854"/>
      <c r="U331" s="854"/>
      <c r="V331" s="854"/>
      <c r="W331" s="854"/>
      <c r="X331" s="854"/>
      <c r="Y331" s="854"/>
      <c r="Z331" s="854"/>
      <c r="AA331" s="854"/>
      <c r="AB331" s="854"/>
      <c r="AC331" s="854"/>
      <c r="AD331" s="855"/>
      <c r="AG331" s="831"/>
      <c r="AH331" s="832"/>
      <c r="AI331" s="832"/>
      <c r="AJ331" s="832"/>
      <c r="AK331" s="832"/>
      <c r="AL331" s="832"/>
      <c r="AM331" s="832"/>
      <c r="AN331" s="832"/>
      <c r="AO331" s="832"/>
      <c r="AP331" s="832"/>
      <c r="AQ331" s="832"/>
      <c r="AR331" s="832"/>
      <c r="AS331" s="832"/>
      <c r="AT331" s="832"/>
      <c r="AU331" s="832"/>
      <c r="AV331" s="832"/>
      <c r="AW331" s="832"/>
      <c r="AX331" s="832"/>
      <c r="AY331" s="832"/>
      <c r="AZ331" s="832"/>
      <c r="BA331" s="832"/>
      <c r="BB331" s="832"/>
      <c r="BC331" s="832"/>
      <c r="BD331" s="833"/>
      <c r="BE331" s="842"/>
      <c r="BF331" s="790"/>
      <c r="BG331" s="790"/>
      <c r="BH331" s="790"/>
      <c r="BI331" s="790"/>
      <c r="BJ331" s="790"/>
      <c r="BK331" s="790"/>
      <c r="BL331" s="790"/>
      <c r="BM331" s="790"/>
      <c r="BN331" s="790"/>
      <c r="BO331" s="791"/>
      <c r="BP331" s="842"/>
      <c r="BQ331" s="790"/>
      <c r="BR331" s="790"/>
      <c r="BS331" s="790"/>
      <c r="BT331" s="790"/>
      <c r="BU331" s="790"/>
      <c r="BV331" s="790"/>
      <c r="BW331" s="790"/>
      <c r="BX331" s="791"/>
      <c r="BY331" s="842"/>
      <c r="BZ331" s="790"/>
      <c r="CA331" s="790"/>
      <c r="CB331" s="790"/>
      <c r="CC331" s="790"/>
      <c r="CD331" s="790"/>
      <c r="CE331" s="790"/>
      <c r="CF331" s="879"/>
    </row>
    <row r="332" spans="1:84" ht="5.25" customHeight="1" x14ac:dyDescent="0.15">
      <c r="A332" s="1596"/>
      <c r="B332" s="1596"/>
      <c r="C332" s="1596"/>
      <c r="D332" s="1596"/>
      <c r="E332" s="1579" t="s">
        <v>146</v>
      </c>
      <c r="F332" s="1580"/>
      <c r="G332" s="1580"/>
      <c r="H332" s="1580"/>
      <c r="I332" s="1580"/>
      <c r="J332" s="1580"/>
      <c r="K332" s="1580"/>
      <c r="L332" s="1580"/>
      <c r="M332" s="1580"/>
      <c r="N332" s="1580"/>
      <c r="O332" s="1581"/>
      <c r="P332" s="731" t="str">
        <f>IF(データ!$F$201&lt;&gt;"",データ!$F$201,"")</f>
        <v/>
      </c>
      <c r="Q332" s="732"/>
      <c r="R332" s="732"/>
      <c r="S332" s="732"/>
      <c r="T332" s="732"/>
      <c r="U332" s="732"/>
      <c r="V332" s="732"/>
      <c r="W332" s="732"/>
      <c r="X332" s="732"/>
      <c r="Y332" s="732"/>
      <c r="Z332" s="732"/>
      <c r="AA332" s="732"/>
      <c r="AB332" s="732"/>
      <c r="AC332" s="732"/>
      <c r="AD332" s="765" t="s">
        <v>83</v>
      </c>
      <c r="AG332" s="834"/>
      <c r="AH332" s="835"/>
      <c r="AI332" s="835"/>
      <c r="AJ332" s="835"/>
      <c r="AK332" s="835"/>
      <c r="AL332" s="835"/>
      <c r="AM332" s="835"/>
      <c r="AN332" s="835"/>
      <c r="AO332" s="835"/>
      <c r="AP332" s="835"/>
      <c r="AQ332" s="835"/>
      <c r="AR332" s="835"/>
      <c r="AS332" s="835"/>
      <c r="AT332" s="835"/>
      <c r="AU332" s="835"/>
      <c r="AV332" s="835"/>
      <c r="AW332" s="835"/>
      <c r="AX332" s="835"/>
      <c r="AY332" s="835"/>
      <c r="AZ332" s="835"/>
      <c r="BA332" s="835"/>
      <c r="BB332" s="835"/>
      <c r="BC332" s="835"/>
      <c r="BD332" s="836"/>
      <c r="BE332" s="843"/>
      <c r="BF332" s="793"/>
      <c r="BG332" s="793"/>
      <c r="BH332" s="793"/>
      <c r="BI332" s="793"/>
      <c r="BJ332" s="793"/>
      <c r="BK332" s="793"/>
      <c r="BL332" s="793"/>
      <c r="BM332" s="793"/>
      <c r="BN332" s="793"/>
      <c r="BO332" s="794"/>
      <c r="BP332" s="843"/>
      <c r="BQ332" s="793"/>
      <c r="BR332" s="793"/>
      <c r="BS332" s="793"/>
      <c r="BT332" s="793"/>
      <c r="BU332" s="793"/>
      <c r="BV332" s="793"/>
      <c r="BW332" s="793"/>
      <c r="BX332" s="794"/>
      <c r="BY332" s="843"/>
      <c r="BZ332" s="793"/>
      <c r="CA332" s="793"/>
      <c r="CB332" s="793"/>
      <c r="CC332" s="793"/>
      <c r="CD332" s="793"/>
      <c r="CE332" s="793"/>
      <c r="CF332" s="880"/>
    </row>
    <row r="333" spans="1:84" ht="5.25" customHeight="1" x14ac:dyDescent="0.15">
      <c r="A333" s="1596"/>
      <c r="B333" s="1596"/>
      <c r="C333" s="1596"/>
      <c r="D333" s="1596"/>
      <c r="E333" s="771"/>
      <c r="F333" s="772"/>
      <c r="G333" s="772"/>
      <c r="H333" s="772"/>
      <c r="I333" s="772"/>
      <c r="J333" s="772"/>
      <c r="K333" s="772"/>
      <c r="L333" s="772"/>
      <c r="M333" s="772"/>
      <c r="N333" s="772"/>
      <c r="O333" s="773"/>
      <c r="P333" s="733"/>
      <c r="Q333" s="734"/>
      <c r="R333" s="734"/>
      <c r="S333" s="734"/>
      <c r="T333" s="734"/>
      <c r="U333" s="734"/>
      <c r="V333" s="734"/>
      <c r="W333" s="734"/>
      <c r="X333" s="734"/>
      <c r="Y333" s="734"/>
      <c r="Z333" s="734"/>
      <c r="AA333" s="734"/>
      <c r="AB333" s="734"/>
      <c r="AC333" s="734"/>
      <c r="AD333" s="766"/>
      <c r="AG333" s="816" t="str">
        <f>IF(データ!$B$309&lt;&gt;"",データ!$B$309,"")</f>
        <v/>
      </c>
      <c r="AH333" s="817"/>
      <c r="AI333" s="817"/>
      <c r="AJ333" s="817"/>
      <c r="AK333" s="817"/>
      <c r="AL333" s="817"/>
      <c r="AM333" s="817"/>
      <c r="AN333" s="817"/>
      <c r="AO333" s="817"/>
      <c r="AP333" s="817"/>
      <c r="AQ333" s="817"/>
      <c r="AR333" s="817"/>
      <c r="AS333" s="817"/>
      <c r="AT333" s="817"/>
      <c r="AU333" s="817"/>
      <c r="AV333" s="817"/>
      <c r="AW333" s="817"/>
      <c r="AX333" s="817"/>
      <c r="AY333" s="817"/>
      <c r="AZ333" s="817"/>
      <c r="BA333" s="817"/>
      <c r="BB333" s="817"/>
      <c r="BC333" s="817"/>
      <c r="BD333" s="818"/>
      <c r="BE333" s="807" t="str">
        <f>IF(データ!$B$309&lt;&gt;"",データ!$C$309,"")</f>
        <v/>
      </c>
      <c r="BF333" s="808"/>
      <c r="BG333" s="808"/>
      <c r="BH333" s="808"/>
      <c r="BI333" s="808"/>
      <c r="BJ333" s="808"/>
      <c r="BK333" s="808"/>
      <c r="BL333" s="808"/>
      <c r="BM333" s="808"/>
      <c r="BN333" s="808"/>
      <c r="BO333" s="809"/>
      <c r="BP333" s="731" t="str">
        <f>IF(データ!$D$309&lt;&gt;"",IF(OR(データ!$D$309&lt;&gt;"0",データ!$E$309&lt;&gt;"0",データ!$F$309&lt;&gt;"0"),データ!$D$309,""),"")</f>
        <v/>
      </c>
      <c r="BQ333" s="732"/>
      <c r="BR333" s="732"/>
      <c r="BS333" s="732"/>
      <c r="BT333" s="732"/>
      <c r="BU333" s="732"/>
      <c r="BV333" s="732"/>
      <c r="BW333" s="732"/>
      <c r="BX333" s="844" t="s">
        <v>9</v>
      </c>
      <c r="BY333" s="731" t="str">
        <f>IF(データ!$E$309&lt;&gt;"",IF(OR(データ!$D$309&lt;&gt;"0",データ!$E$309&lt;&gt;"0",データ!$F$309&lt;&gt;"0"),データ!$E$309,""),"")</f>
        <v/>
      </c>
      <c r="BZ333" s="732"/>
      <c r="CA333" s="732"/>
      <c r="CB333" s="732"/>
      <c r="CC333" s="732"/>
      <c r="CD333" s="732"/>
      <c r="CE333" s="732"/>
      <c r="CF333" s="765" t="s">
        <v>9</v>
      </c>
    </row>
    <row r="334" spans="1:84" ht="5.25" customHeight="1" thickBot="1" x14ac:dyDescent="0.2">
      <c r="A334" s="1596"/>
      <c r="B334" s="1596"/>
      <c r="C334" s="1596"/>
      <c r="D334" s="1596"/>
      <c r="E334" s="1582"/>
      <c r="F334" s="1583"/>
      <c r="G334" s="1583"/>
      <c r="H334" s="1583"/>
      <c r="I334" s="1583"/>
      <c r="J334" s="1583"/>
      <c r="K334" s="1583"/>
      <c r="L334" s="1583"/>
      <c r="M334" s="1583"/>
      <c r="N334" s="1583"/>
      <c r="O334" s="1584"/>
      <c r="P334" s="737"/>
      <c r="Q334" s="738"/>
      <c r="R334" s="738"/>
      <c r="S334" s="738"/>
      <c r="T334" s="738"/>
      <c r="U334" s="738"/>
      <c r="V334" s="738"/>
      <c r="W334" s="738"/>
      <c r="X334" s="738"/>
      <c r="Y334" s="738"/>
      <c r="Z334" s="738"/>
      <c r="AA334" s="738"/>
      <c r="AB334" s="738"/>
      <c r="AC334" s="738"/>
      <c r="AD334" s="767"/>
      <c r="AG334" s="819"/>
      <c r="AH334" s="820"/>
      <c r="AI334" s="820"/>
      <c r="AJ334" s="820"/>
      <c r="AK334" s="820"/>
      <c r="AL334" s="820"/>
      <c r="AM334" s="820"/>
      <c r="AN334" s="820"/>
      <c r="AO334" s="820"/>
      <c r="AP334" s="820"/>
      <c r="AQ334" s="820"/>
      <c r="AR334" s="820"/>
      <c r="AS334" s="820"/>
      <c r="AT334" s="820"/>
      <c r="AU334" s="820"/>
      <c r="AV334" s="820"/>
      <c r="AW334" s="820"/>
      <c r="AX334" s="820"/>
      <c r="AY334" s="820"/>
      <c r="AZ334" s="820"/>
      <c r="BA334" s="820"/>
      <c r="BB334" s="820"/>
      <c r="BC334" s="820"/>
      <c r="BD334" s="821"/>
      <c r="BE334" s="810"/>
      <c r="BF334" s="811"/>
      <c r="BG334" s="811"/>
      <c r="BH334" s="811"/>
      <c r="BI334" s="811"/>
      <c r="BJ334" s="811"/>
      <c r="BK334" s="811"/>
      <c r="BL334" s="811"/>
      <c r="BM334" s="811"/>
      <c r="BN334" s="811"/>
      <c r="BO334" s="812"/>
      <c r="BP334" s="733"/>
      <c r="BQ334" s="734"/>
      <c r="BR334" s="734"/>
      <c r="BS334" s="734"/>
      <c r="BT334" s="734"/>
      <c r="BU334" s="734"/>
      <c r="BV334" s="734"/>
      <c r="BW334" s="734"/>
      <c r="BX334" s="845"/>
      <c r="BY334" s="733"/>
      <c r="BZ334" s="734"/>
      <c r="CA334" s="734"/>
      <c r="CB334" s="734"/>
      <c r="CC334" s="734"/>
      <c r="CD334" s="734"/>
      <c r="CE334" s="734"/>
      <c r="CF334" s="766"/>
    </row>
    <row r="335" spans="1:84" ht="5.25" customHeight="1" x14ac:dyDescent="0.15">
      <c r="A335" s="1596"/>
      <c r="B335" s="1596"/>
      <c r="C335" s="1596"/>
      <c r="D335" s="1596"/>
      <c r="E335" s="768" t="s">
        <v>148</v>
      </c>
      <c r="F335" s="769"/>
      <c r="G335" s="769"/>
      <c r="H335" s="769"/>
      <c r="I335" s="769"/>
      <c r="J335" s="769"/>
      <c r="K335" s="769"/>
      <c r="L335" s="769"/>
      <c r="M335" s="769"/>
      <c r="N335" s="769"/>
      <c r="O335" s="769"/>
      <c r="P335" s="769"/>
      <c r="Q335" s="769"/>
      <c r="R335" s="770"/>
      <c r="S335" s="1542" t="str">
        <f>IF(データ!$B$202&lt;&gt;"",データ!$B$202,"")</f>
        <v/>
      </c>
      <c r="T335" s="1543"/>
      <c r="U335" s="1543"/>
      <c r="V335" s="1543"/>
      <c r="W335" s="1543"/>
      <c r="X335" s="1543"/>
      <c r="Y335" s="1543"/>
      <c r="Z335" s="1543"/>
      <c r="AA335" s="1543"/>
      <c r="AB335" s="1543"/>
      <c r="AC335" s="1543"/>
      <c r="AD335" s="1544"/>
      <c r="AG335" s="822"/>
      <c r="AH335" s="823"/>
      <c r="AI335" s="823"/>
      <c r="AJ335" s="823"/>
      <c r="AK335" s="823"/>
      <c r="AL335" s="823"/>
      <c r="AM335" s="823"/>
      <c r="AN335" s="823"/>
      <c r="AO335" s="823"/>
      <c r="AP335" s="823"/>
      <c r="AQ335" s="823"/>
      <c r="AR335" s="823"/>
      <c r="AS335" s="823"/>
      <c r="AT335" s="823"/>
      <c r="AU335" s="823"/>
      <c r="AV335" s="823"/>
      <c r="AW335" s="823"/>
      <c r="AX335" s="823"/>
      <c r="AY335" s="823"/>
      <c r="AZ335" s="823"/>
      <c r="BA335" s="823"/>
      <c r="BB335" s="823"/>
      <c r="BC335" s="823"/>
      <c r="BD335" s="824"/>
      <c r="BE335" s="813"/>
      <c r="BF335" s="814"/>
      <c r="BG335" s="814"/>
      <c r="BH335" s="814"/>
      <c r="BI335" s="814"/>
      <c r="BJ335" s="814"/>
      <c r="BK335" s="814"/>
      <c r="BL335" s="814"/>
      <c r="BM335" s="814"/>
      <c r="BN335" s="814"/>
      <c r="BO335" s="815"/>
      <c r="BP335" s="735"/>
      <c r="BQ335" s="736"/>
      <c r="BR335" s="736"/>
      <c r="BS335" s="736"/>
      <c r="BT335" s="736"/>
      <c r="BU335" s="736"/>
      <c r="BV335" s="736"/>
      <c r="BW335" s="736"/>
      <c r="BX335" s="846"/>
      <c r="BY335" s="735"/>
      <c r="BZ335" s="736"/>
      <c r="CA335" s="736"/>
      <c r="CB335" s="736"/>
      <c r="CC335" s="736"/>
      <c r="CD335" s="736"/>
      <c r="CE335" s="736"/>
      <c r="CF335" s="877"/>
    </row>
    <row r="336" spans="1:84" ht="5.25" customHeight="1" x14ac:dyDescent="0.15">
      <c r="A336" s="1596"/>
      <c r="B336" s="1596"/>
      <c r="C336" s="1596"/>
      <c r="D336" s="1596"/>
      <c r="E336" s="771"/>
      <c r="F336" s="772"/>
      <c r="G336" s="772"/>
      <c r="H336" s="772"/>
      <c r="I336" s="772"/>
      <c r="J336" s="772"/>
      <c r="K336" s="772"/>
      <c r="L336" s="772"/>
      <c r="M336" s="772"/>
      <c r="N336" s="772"/>
      <c r="O336" s="772"/>
      <c r="P336" s="772"/>
      <c r="Q336" s="772"/>
      <c r="R336" s="773"/>
      <c r="S336" s="810"/>
      <c r="T336" s="811"/>
      <c r="U336" s="811"/>
      <c r="V336" s="811"/>
      <c r="W336" s="811"/>
      <c r="X336" s="811"/>
      <c r="Y336" s="811"/>
      <c r="Z336" s="811"/>
      <c r="AA336" s="811"/>
      <c r="AB336" s="811"/>
      <c r="AC336" s="811"/>
      <c r="AD336" s="1545"/>
      <c r="AG336" s="816" t="str">
        <f>IF(データ!$B$310&lt;&gt;"",データ!$B$310,"")</f>
        <v/>
      </c>
      <c r="AH336" s="817"/>
      <c r="AI336" s="817"/>
      <c r="AJ336" s="817"/>
      <c r="AK336" s="817"/>
      <c r="AL336" s="817"/>
      <c r="AM336" s="817"/>
      <c r="AN336" s="817"/>
      <c r="AO336" s="817"/>
      <c r="AP336" s="817"/>
      <c r="AQ336" s="817"/>
      <c r="AR336" s="817"/>
      <c r="AS336" s="817"/>
      <c r="AT336" s="817"/>
      <c r="AU336" s="817"/>
      <c r="AV336" s="817"/>
      <c r="AW336" s="817"/>
      <c r="AX336" s="817"/>
      <c r="AY336" s="817"/>
      <c r="AZ336" s="817"/>
      <c r="BA336" s="817"/>
      <c r="BB336" s="817"/>
      <c r="BC336" s="817"/>
      <c r="BD336" s="818"/>
      <c r="BE336" s="807" t="str">
        <f>IF(データ!$B$310&lt;&gt;"",データ!$C$310,"")</f>
        <v/>
      </c>
      <c r="BF336" s="808"/>
      <c r="BG336" s="808"/>
      <c r="BH336" s="808"/>
      <c r="BI336" s="808"/>
      <c r="BJ336" s="808"/>
      <c r="BK336" s="808"/>
      <c r="BL336" s="808"/>
      <c r="BM336" s="808"/>
      <c r="BN336" s="808"/>
      <c r="BO336" s="809"/>
      <c r="BP336" s="731" t="str">
        <f>IF(データ!$D$310&lt;&gt;"",IF(OR(データ!$D$310&lt;&gt;"0",データ!$E$310&lt;&gt;"0",データ!$F$310&lt;&gt;"0"),データ!$D$310,""),"")</f>
        <v/>
      </c>
      <c r="BQ336" s="732"/>
      <c r="BR336" s="732"/>
      <c r="BS336" s="732"/>
      <c r="BT336" s="732"/>
      <c r="BU336" s="732"/>
      <c r="BV336" s="732"/>
      <c r="BW336" s="732"/>
      <c r="BX336" s="804"/>
      <c r="BY336" s="731" t="str">
        <f>IF(データ!$E$310&lt;&gt;"",IF(OR(データ!$D$310&lt;&gt;"0",データ!$E$310&lt;&gt;"0",データ!$F$310&lt;&gt;"0"),データ!$E$310,""),"")</f>
        <v/>
      </c>
      <c r="BZ336" s="732"/>
      <c r="CA336" s="732"/>
      <c r="CB336" s="732"/>
      <c r="CC336" s="732"/>
      <c r="CD336" s="732"/>
      <c r="CE336" s="732"/>
      <c r="CF336" s="874"/>
    </row>
    <row r="337" spans="1:84" ht="5.25" customHeight="1" x14ac:dyDescent="0.15">
      <c r="A337" s="1596"/>
      <c r="B337" s="1596"/>
      <c r="C337" s="1596"/>
      <c r="D337" s="1596"/>
      <c r="E337" s="774"/>
      <c r="F337" s="775"/>
      <c r="G337" s="775"/>
      <c r="H337" s="775"/>
      <c r="I337" s="775"/>
      <c r="J337" s="775"/>
      <c r="K337" s="775"/>
      <c r="L337" s="775"/>
      <c r="M337" s="775"/>
      <c r="N337" s="775"/>
      <c r="O337" s="775"/>
      <c r="P337" s="775"/>
      <c r="Q337" s="775"/>
      <c r="R337" s="776"/>
      <c r="S337" s="813"/>
      <c r="T337" s="814"/>
      <c r="U337" s="814"/>
      <c r="V337" s="814"/>
      <c r="W337" s="814"/>
      <c r="X337" s="814"/>
      <c r="Y337" s="814"/>
      <c r="Z337" s="814"/>
      <c r="AA337" s="814"/>
      <c r="AB337" s="814"/>
      <c r="AC337" s="814"/>
      <c r="AD337" s="1546"/>
      <c r="AG337" s="819"/>
      <c r="AH337" s="820"/>
      <c r="AI337" s="820"/>
      <c r="AJ337" s="820"/>
      <c r="AK337" s="820"/>
      <c r="AL337" s="820"/>
      <c r="AM337" s="820"/>
      <c r="AN337" s="820"/>
      <c r="AO337" s="820"/>
      <c r="AP337" s="820"/>
      <c r="AQ337" s="820"/>
      <c r="AR337" s="820"/>
      <c r="AS337" s="820"/>
      <c r="AT337" s="820"/>
      <c r="AU337" s="820"/>
      <c r="AV337" s="820"/>
      <c r="AW337" s="820"/>
      <c r="AX337" s="820"/>
      <c r="AY337" s="820"/>
      <c r="AZ337" s="820"/>
      <c r="BA337" s="820"/>
      <c r="BB337" s="820"/>
      <c r="BC337" s="820"/>
      <c r="BD337" s="821"/>
      <c r="BE337" s="810"/>
      <c r="BF337" s="811"/>
      <c r="BG337" s="811"/>
      <c r="BH337" s="811"/>
      <c r="BI337" s="811"/>
      <c r="BJ337" s="811"/>
      <c r="BK337" s="811"/>
      <c r="BL337" s="811"/>
      <c r="BM337" s="811"/>
      <c r="BN337" s="811"/>
      <c r="BO337" s="812"/>
      <c r="BP337" s="733"/>
      <c r="BQ337" s="734"/>
      <c r="BR337" s="734"/>
      <c r="BS337" s="734"/>
      <c r="BT337" s="734"/>
      <c r="BU337" s="734"/>
      <c r="BV337" s="734"/>
      <c r="BW337" s="734"/>
      <c r="BX337" s="805"/>
      <c r="BY337" s="733"/>
      <c r="BZ337" s="734"/>
      <c r="CA337" s="734"/>
      <c r="CB337" s="734"/>
      <c r="CC337" s="734"/>
      <c r="CD337" s="734"/>
      <c r="CE337" s="734"/>
      <c r="CF337" s="875"/>
    </row>
    <row r="338" spans="1:84" ht="5.25" customHeight="1" x14ac:dyDescent="0.15">
      <c r="A338" s="1596"/>
      <c r="B338" s="1596"/>
      <c r="C338" s="1596"/>
      <c r="D338" s="1596"/>
      <c r="E338" s="856" t="s">
        <v>143</v>
      </c>
      <c r="F338" s="857"/>
      <c r="G338" s="857"/>
      <c r="H338" s="857"/>
      <c r="I338" s="857"/>
      <c r="J338" s="857"/>
      <c r="K338" s="858"/>
      <c r="L338" s="777" t="str">
        <f>IF(データ!$C$202&lt;&gt;"",データ!$C$202,"")</f>
        <v/>
      </c>
      <c r="M338" s="778"/>
      <c r="N338" s="778"/>
      <c r="O338" s="778"/>
      <c r="P338" s="778"/>
      <c r="Q338" s="778"/>
      <c r="R338" s="778"/>
      <c r="S338" s="778"/>
      <c r="T338" s="778"/>
      <c r="U338" s="778"/>
      <c r="V338" s="778"/>
      <c r="W338" s="778"/>
      <c r="X338" s="778"/>
      <c r="Y338" s="778"/>
      <c r="Z338" s="778"/>
      <c r="AA338" s="778"/>
      <c r="AB338" s="778"/>
      <c r="AC338" s="778"/>
      <c r="AD338" s="779"/>
      <c r="AG338" s="822"/>
      <c r="AH338" s="823"/>
      <c r="AI338" s="823"/>
      <c r="AJ338" s="823"/>
      <c r="AK338" s="823"/>
      <c r="AL338" s="823"/>
      <c r="AM338" s="823"/>
      <c r="AN338" s="823"/>
      <c r="AO338" s="823"/>
      <c r="AP338" s="823"/>
      <c r="AQ338" s="823"/>
      <c r="AR338" s="823"/>
      <c r="AS338" s="823"/>
      <c r="AT338" s="823"/>
      <c r="AU338" s="823"/>
      <c r="AV338" s="823"/>
      <c r="AW338" s="823"/>
      <c r="AX338" s="823"/>
      <c r="AY338" s="823"/>
      <c r="AZ338" s="823"/>
      <c r="BA338" s="823"/>
      <c r="BB338" s="823"/>
      <c r="BC338" s="823"/>
      <c r="BD338" s="824"/>
      <c r="BE338" s="813"/>
      <c r="BF338" s="814"/>
      <c r="BG338" s="814"/>
      <c r="BH338" s="814"/>
      <c r="BI338" s="814"/>
      <c r="BJ338" s="814"/>
      <c r="BK338" s="814"/>
      <c r="BL338" s="814"/>
      <c r="BM338" s="814"/>
      <c r="BN338" s="814"/>
      <c r="BO338" s="815"/>
      <c r="BP338" s="735"/>
      <c r="BQ338" s="736"/>
      <c r="BR338" s="736"/>
      <c r="BS338" s="736"/>
      <c r="BT338" s="736"/>
      <c r="BU338" s="736"/>
      <c r="BV338" s="736"/>
      <c r="BW338" s="736"/>
      <c r="BX338" s="806"/>
      <c r="BY338" s="735"/>
      <c r="BZ338" s="736"/>
      <c r="CA338" s="736"/>
      <c r="CB338" s="736"/>
      <c r="CC338" s="736"/>
      <c r="CD338" s="736"/>
      <c r="CE338" s="736"/>
      <c r="CF338" s="876"/>
    </row>
    <row r="339" spans="1:84" ht="5.25" customHeight="1" x14ac:dyDescent="0.15">
      <c r="A339" s="1596"/>
      <c r="B339" s="1596"/>
      <c r="C339" s="1596"/>
      <c r="D339" s="1596"/>
      <c r="E339" s="859"/>
      <c r="F339" s="860"/>
      <c r="G339" s="860"/>
      <c r="H339" s="860"/>
      <c r="I339" s="860"/>
      <c r="J339" s="860"/>
      <c r="K339" s="861"/>
      <c r="L339" s="780"/>
      <c r="M339" s="781"/>
      <c r="N339" s="781"/>
      <c r="O339" s="781"/>
      <c r="P339" s="781"/>
      <c r="Q339" s="781"/>
      <c r="R339" s="781"/>
      <c r="S339" s="781"/>
      <c r="T339" s="781"/>
      <c r="U339" s="781"/>
      <c r="V339" s="781"/>
      <c r="W339" s="781"/>
      <c r="X339" s="781"/>
      <c r="Y339" s="781"/>
      <c r="Z339" s="781"/>
      <c r="AA339" s="781"/>
      <c r="AB339" s="781"/>
      <c r="AC339" s="781"/>
      <c r="AD339" s="782"/>
      <c r="AG339" s="816" t="str">
        <f>IF(データ!$B$311&lt;&gt;"",データ!$B$311,"")</f>
        <v/>
      </c>
      <c r="AH339" s="817"/>
      <c r="AI339" s="817"/>
      <c r="AJ339" s="817"/>
      <c r="AK339" s="817"/>
      <c r="AL339" s="817"/>
      <c r="AM339" s="817"/>
      <c r="AN339" s="817"/>
      <c r="AO339" s="817"/>
      <c r="AP339" s="817"/>
      <c r="AQ339" s="817"/>
      <c r="AR339" s="817"/>
      <c r="AS339" s="817"/>
      <c r="AT339" s="817"/>
      <c r="AU339" s="817"/>
      <c r="AV339" s="817"/>
      <c r="AW339" s="817"/>
      <c r="AX339" s="817"/>
      <c r="AY339" s="817"/>
      <c r="AZ339" s="817"/>
      <c r="BA339" s="817"/>
      <c r="BB339" s="817"/>
      <c r="BC339" s="817"/>
      <c r="BD339" s="818"/>
      <c r="BE339" s="807" t="str">
        <f>IF(データ!$B$311&lt;&gt;"",データ!$C$311,"")</f>
        <v/>
      </c>
      <c r="BF339" s="808"/>
      <c r="BG339" s="808"/>
      <c r="BH339" s="808"/>
      <c r="BI339" s="808"/>
      <c r="BJ339" s="808"/>
      <c r="BK339" s="808"/>
      <c r="BL339" s="808"/>
      <c r="BM339" s="808"/>
      <c r="BN339" s="808"/>
      <c r="BO339" s="809"/>
      <c r="BP339" s="731" t="str">
        <f>IF(データ!$D$311&lt;&gt;"",IF(OR(データ!$D$311&lt;&gt;"0",データ!$E$311&lt;&gt;"0",データ!$F$311&lt;&gt;"0"),データ!$D$311,""),"")</f>
        <v/>
      </c>
      <c r="BQ339" s="732"/>
      <c r="BR339" s="732"/>
      <c r="BS339" s="732"/>
      <c r="BT339" s="732"/>
      <c r="BU339" s="732"/>
      <c r="BV339" s="732"/>
      <c r="BW339" s="732"/>
      <c r="BX339" s="804"/>
      <c r="BY339" s="731" t="str">
        <f>IF(データ!$E$311&lt;&gt;"",IF(OR(データ!$D$311&lt;&gt;"0",データ!$E$311&lt;&gt;"0",データ!$F$311&lt;&gt;"0"),データ!$E$311,""),"")</f>
        <v/>
      </c>
      <c r="BZ339" s="732"/>
      <c r="CA339" s="732"/>
      <c r="CB339" s="732"/>
      <c r="CC339" s="732"/>
      <c r="CD339" s="732"/>
      <c r="CE339" s="732"/>
      <c r="CF339" s="874"/>
    </row>
    <row r="340" spans="1:84" ht="5.25" customHeight="1" x14ac:dyDescent="0.15">
      <c r="A340" s="1596"/>
      <c r="B340" s="1596"/>
      <c r="C340" s="1596"/>
      <c r="D340" s="1596"/>
      <c r="E340" s="859"/>
      <c r="F340" s="860"/>
      <c r="G340" s="860"/>
      <c r="H340" s="860"/>
      <c r="I340" s="860"/>
      <c r="J340" s="860"/>
      <c r="K340" s="861"/>
      <c r="L340" s="780"/>
      <c r="M340" s="781"/>
      <c r="N340" s="781"/>
      <c r="O340" s="781"/>
      <c r="P340" s="781"/>
      <c r="Q340" s="781"/>
      <c r="R340" s="781"/>
      <c r="S340" s="781"/>
      <c r="T340" s="781"/>
      <c r="U340" s="781"/>
      <c r="V340" s="781"/>
      <c r="W340" s="781"/>
      <c r="X340" s="781"/>
      <c r="Y340" s="781"/>
      <c r="Z340" s="781"/>
      <c r="AA340" s="781"/>
      <c r="AB340" s="781"/>
      <c r="AC340" s="781"/>
      <c r="AD340" s="782"/>
      <c r="AG340" s="819"/>
      <c r="AH340" s="820"/>
      <c r="AI340" s="820"/>
      <c r="AJ340" s="820"/>
      <c r="AK340" s="820"/>
      <c r="AL340" s="820"/>
      <c r="AM340" s="820"/>
      <c r="AN340" s="820"/>
      <c r="AO340" s="820"/>
      <c r="AP340" s="820"/>
      <c r="AQ340" s="820"/>
      <c r="AR340" s="820"/>
      <c r="AS340" s="820"/>
      <c r="AT340" s="820"/>
      <c r="AU340" s="820"/>
      <c r="AV340" s="820"/>
      <c r="AW340" s="820"/>
      <c r="AX340" s="820"/>
      <c r="AY340" s="820"/>
      <c r="AZ340" s="820"/>
      <c r="BA340" s="820"/>
      <c r="BB340" s="820"/>
      <c r="BC340" s="820"/>
      <c r="BD340" s="821"/>
      <c r="BE340" s="810"/>
      <c r="BF340" s="811"/>
      <c r="BG340" s="811"/>
      <c r="BH340" s="811"/>
      <c r="BI340" s="811"/>
      <c r="BJ340" s="811"/>
      <c r="BK340" s="811"/>
      <c r="BL340" s="811"/>
      <c r="BM340" s="811"/>
      <c r="BN340" s="811"/>
      <c r="BO340" s="812"/>
      <c r="BP340" s="733"/>
      <c r="BQ340" s="734"/>
      <c r="BR340" s="734"/>
      <c r="BS340" s="734"/>
      <c r="BT340" s="734"/>
      <c r="BU340" s="734"/>
      <c r="BV340" s="734"/>
      <c r="BW340" s="734"/>
      <c r="BX340" s="805"/>
      <c r="BY340" s="733"/>
      <c r="BZ340" s="734"/>
      <c r="CA340" s="734"/>
      <c r="CB340" s="734"/>
      <c r="CC340" s="734"/>
      <c r="CD340" s="734"/>
      <c r="CE340" s="734"/>
      <c r="CF340" s="875"/>
    </row>
    <row r="341" spans="1:84" ht="5.25" customHeight="1" x14ac:dyDescent="0.15">
      <c r="A341" s="1596"/>
      <c r="B341" s="1596"/>
      <c r="C341" s="1596"/>
      <c r="D341" s="1596"/>
      <c r="E341" s="859"/>
      <c r="F341" s="860"/>
      <c r="G341" s="860"/>
      <c r="H341" s="860"/>
      <c r="I341" s="860"/>
      <c r="J341" s="860"/>
      <c r="K341" s="861"/>
      <c r="L341" s="780"/>
      <c r="M341" s="781"/>
      <c r="N341" s="781"/>
      <c r="O341" s="781"/>
      <c r="P341" s="781"/>
      <c r="Q341" s="781"/>
      <c r="R341" s="781"/>
      <c r="S341" s="781"/>
      <c r="T341" s="781"/>
      <c r="U341" s="781"/>
      <c r="V341" s="781"/>
      <c r="W341" s="781"/>
      <c r="X341" s="781"/>
      <c r="Y341" s="781"/>
      <c r="Z341" s="781"/>
      <c r="AA341" s="781"/>
      <c r="AB341" s="781"/>
      <c r="AC341" s="781"/>
      <c r="AD341" s="782"/>
      <c r="AG341" s="822"/>
      <c r="AH341" s="823"/>
      <c r="AI341" s="823"/>
      <c r="AJ341" s="823"/>
      <c r="AK341" s="823"/>
      <c r="AL341" s="823"/>
      <c r="AM341" s="823"/>
      <c r="AN341" s="823"/>
      <c r="AO341" s="823"/>
      <c r="AP341" s="823"/>
      <c r="AQ341" s="823"/>
      <c r="AR341" s="823"/>
      <c r="AS341" s="823"/>
      <c r="AT341" s="823"/>
      <c r="AU341" s="823"/>
      <c r="AV341" s="823"/>
      <c r="AW341" s="823"/>
      <c r="AX341" s="823"/>
      <c r="AY341" s="823"/>
      <c r="AZ341" s="823"/>
      <c r="BA341" s="823"/>
      <c r="BB341" s="823"/>
      <c r="BC341" s="823"/>
      <c r="BD341" s="824"/>
      <c r="BE341" s="813"/>
      <c r="BF341" s="814"/>
      <c r="BG341" s="814"/>
      <c r="BH341" s="814"/>
      <c r="BI341" s="814"/>
      <c r="BJ341" s="814"/>
      <c r="BK341" s="814"/>
      <c r="BL341" s="814"/>
      <c r="BM341" s="814"/>
      <c r="BN341" s="814"/>
      <c r="BO341" s="815"/>
      <c r="BP341" s="735"/>
      <c r="BQ341" s="736"/>
      <c r="BR341" s="736"/>
      <c r="BS341" s="736"/>
      <c r="BT341" s="736"/>
      <c r="BU341" s="736"/>
      <c r="BV341" s="736"/>
      <c r="BW341" s="736"/>
      <c r="BX341" s="806"/>
      <c r="BY341" s="735"/>
      <c r="BZ341" s="736"/>
      <c r="CA341" s="736"/>
      <c r="CB341" s="736"/>
      <c r="CC341" s="736"/>
      <c r="CD341" s="736"/>
      <c r="CE341" s="736"/>
      <c r="CF341" s="876"/>
    </row>
    <row r="342" spans="1:84" ht="5.25" customHeight="1" x14ac:dyDescent="0.15">
      <c r="A342" s="1596"/>
      <c r="B342" s="1596"/>
      <c r="C342" s="1596"/>
      <c r="D342" s="1596"/>
      <c r="E342" s="862"/>
      <c r="F342" s="863"/>
      <c r="G342" s="863"/>
      <c r="H342" s="863"/>
      <c r="I342" s="863"/>
      <c r="J342" s="863"/>
      <c r="K342" s="864"/>
      <c r="L342" s="783"/>
      <c r="M342" s="784"/>
      <c r="N342" s="784"/>
      <c r="O342" s="784"/>
      <c r="P342" s="784"/>
      <c r="Q342" s="784"/>
      <c r="R342" s="784"/>
      <c r="S342" s="784"/>
      <c r="T342" s="784"/>
      <c r="U342" s="784"/>
      <c r="V342" s="784"/>
      <c r="W342" s="784"/>
      <c r="X342" s="784"/>
      <c r="Y342" s="784"/>
      <c r="Z342" s="784"/>
      <c r="AA342" s="784"/>
      <c r="AB342" s="784"/>
      <c r="AC342" s="784"/>
      <c r="AD342" s="785"/>
      <c r="AG342" s="816" t="str">
        <f>IF(データ!$B$312&lt;&gt;"",データ!$B$312,"")</f>
        <v/>
      </c>
      <c r="AH342" s="817"/>
      <c r="AI342" s="817"/>
      <c r="AJ342" s="817"/>
      <c r="AK342" s="817"/>
      <c r="AL342" s="817"/>
      <c r="AM342" s="817"/>
      <c r="AN342" s="817"/>
      <c r="AO342" s="817"/>
      <c r="AP342" s="817"/>
      <c r="AQ342" s="817"/>
      <c r="AR342" s="817"/>
      <c r="AS342" s="817"/>
      <c r="AT342" s="817"/>
      <c r="AU342" s="817"/>
      <c r="AV342" s="817"/>
      <c r="AW342" s="817"/>
      <c r="AX342" s="817"/>
      <c r="AY342" s="817"/>
      <c r="AZ342" s="817"/>
      <c r="BA342" s="817"/>
      <c r="BB342" s="817"/>
      <c r="BC342" s="817"/>
      <c r="BD342" s="818"/>
      <c r="BE342" s="807" t="str">
        <f>IF(データ!$B$312&lt;&gt;"",データ!$C$312,"")</f>
        <v/>
      </c>
      <c r="BF342" s="808"/>
      <c r="BG342" s="808"/>
      <c r="BH342" s="808"/>
      <c r="BI342" s="808"/>
      <c r="BJ342" s="808"/>
      <c r="BK342" s="808"/>
      <c r="BL342" s="808"/>
      <c r="BM342" s="808"/>
      <c r="BN342" s="808"/>
      <c r="BO342" s="809"/>
      <c r="BP342" s="731" t="str">
        <f>IF(データ!$D$312&lt;&gt;"",IF(OR(データ!$D$312&lt;&gt;"0",データ!$E$312&lt;&gt;"0",データ!$F$312&lt;&gt;"0"),データ!$D$312,""),"")</f>
        <v/>
      </c>
      <c r="BQ342" s="732"/>
      <c r="BR342" s="732"/>
      <c r="BS342" s="732"/>
      <c r="BT342" s="732"/>
      <c r="BU342" s="732"/>
      <c r="BV342" s="732"/>
      <c r="BW342" s="732"/>
      <c r="BX342" s="804"/>
      <c r="BY342" s="731" t="str">
        <f>IF(データ!$E$312&lt;&gt;"",IF(OR(データ!$D$312&lt;&gt;"0",データ!$E$312&lt;&gt;"0",データ!$F$312&lt;&gt;"0"),データ!$E$312,""),"")</f>
        <v/>
      </c>
      <c r="BZ342" s="732"/>
      <c r="CA342" s="732"/>
      <c r="CB342" s="732"/>
      <c r="CC342" s="732"/>
      <c r="CD342" s="732"/>
      <c r="CE342" s="732"/>
      <c r="CF342" s="874"/>
    </row>
    <row r="343" spans="1:84" ht="5.25" customHeight="1" x14ac:dyDescent="0.15">
      <c r="A343" s="1596"/>
      <c r="B343" s="1596"/>
      <c r="C343" s="1596"/>
      <c r="D343" s="1596"/>
      <c r="E343" s="786" t="s">
        <v>144</v>
      </c>
      <c r="F343" s="787"/>
      <c r="G343" s="787"/>
      <c r="H343" s="787"/>
      <c r="I343" s="787"/>
      <c r="J343" s="787"/>
      <c r="K343" s="788"/>
      <c r="L343" s="795" t="str">
        <f>IF(データ!$D$202&lt;&gt;"",データ!$D$202,"")</f>
        <v/>
      </c>
      <c r="M343" s="796"/>
      <c r="N343" s="796"/>
      <c r="O343" s="796"/>
      <c r="P343" s="796"/>
      <c r="Q343" s="796"/>
      <c r="R343" s="796"/>
      <c r="S343" s="796"/>
      <c r="T343" s="796"/>
      <c r="U343" s="796"/>
      <c r="V343" s="796"/>
      <c r="W343" s="796"/>
      <c r="X343" s="796"/>
      <c r="Y343" s="796"/>
      <c r="Z343" s="796"/>
      <c r="AA343" s="796"/>
      <c r="AB343" s="796"/>
      <c r="AC343" s="796"/>
      <c r="AD343" s="797"/>
      <c r="AG343" s="819"/>
      <c r="AH343" s="820"/>
      <c r="AI343" s="820"/>
      <c r="AJ343" s="820"/>
      <c r="AK343" s="820"/>
      <c r="AL343" s="820"/>
      <c r="AM343" s="820"/>
      <c r="AN343" s="820"/>
      <c r="AO343" s="820"/>
      <c r="AP343" s="820"/>
      <c r="AQ343" s="820"/>
      <c r="AR343" s="820"/>
      <c r="AS343" s="820"/>
      <c r="AT343" s="820"/>
      <c r="AU343" s="820"/>
      <c r="AV343" s="820"/>
      <c r="AW343" s="820"/>
      <c r="AX343" s="820"/>
      <c r="AY343" s="820"/>
      <c r="AZ343" s="820"/>
      <c r="BA343" s="820"/>
      <c r="BB343" s="820"/>
      <c r="BC343" s="820"/>
      <c r="BD343" s="821"/>
      <c r="BE343" s="810"/>
      <c r="BF343" s="811"/>
      <c r="BG343" s="811"/>
      <c r="BH343" s="811"/>
      <c r="BI343" s="811"/>
      <c r="BJ343" s="811"/>
      <c r="BK343" s="811"/>
      <c r="BL343" s="811"/>
      <c r="BM343" s="811"/>
      <c r="BN343" s="811"/>
      <c r="BO343" s="812"/>
      <c r="BP343" s="733"/>
      <c r="BQ343" s="734"/>
      <c r="BR343" s="734"/>
      <c r="BS343" s="734"/>
      <c r="BT343" s="734"/>
      <c r="BU343" s="734"/>
      <c r="BV343" s="734"/>
      <c r="BW343" s="734"/>
      <c r="BX343" s="805"/>
      <c r="BY343" s="733"/>
      <c r="BZ343" s="734"/>
      <c r="CA343" s="734"/>
      <c r="CB343" s="734"/>
      <c r="CC343" s="734"/>
      <c r="CD343" s="734"/>
      <c r="CE343" s="734"/>
      <c r="CF343" s="875"/>
    </row>
    <row r="344" spans="1:84" ht="5.25" customHeight="1" thickBot="1" x14ac:dyDescent="0.2">
      <c r="A344" s="1596"/>
      <c r="B344" s="1596"/>
      <c r="C344" s="1596"/>
      <c r="D344" s="1596"/>
      <c r="E344" s="789"/>
      <c r="F344" s="790"/>
      <c r="G344" s="790"/>
      <c r="H344" s="790"/>
      <c r="I344" s="790"/>
      <c r="J344" s="790"/>
      <c r="K344" s="791"/>
      <c r="L344" s="798"/>
      <c r="M344" s="799"/>
      <c r="N344" s="799"/>
      <c r="O344" s="799"/>
      <c r="P344" s="799"/>
      <c r="Q344" s="799"/>
      <c r="R344" s="799"/>
      <c r="S344" s="799"/>
      <c r="T344" s="799"/>
      <c r="U344" s="799"/>
      <c r="V344" s="799"/>
      <c r="W344" s="799"/>
      <c r="X344" s="799"/>
      <c r="Y344" s="799"/>
      <c r="Z344" s="799"/>
      <c r="AA344" s="799"/>
      <c r="AB344" s="799"/>
      <c r="AC344" s="799"/>
      <c r="AD344" s="800"/>
      <c r="AG344" s="967"/>
      <c r="AH344" s="968"/>
      <c r="AI344" s="968"/>
      <c r="AJ344" s="968"/>
      <c r="AK344" s="968"/>
      <c r="AL344" s="968"/>
      <c r="AM344" s="968"/>
      <c r="AN344" s="968"/>
      <c r="AO344" s="968"/>
      <c r="AP344" s="968"/>
      <c r="AQ344" s="968"/>
      <c r="AR344" s="968"/>
      <c r="AS344" s="968"/>
      <c r="AT344" s="968"/>
      <c r="AU344" s="968"/>
      <c r="AV344" s="968"/>
      <c r="AW344" s="968"/>
      <c r="AX344" s="968"/>
      <c r="AY344" s="968"/>
      <c r="AZ344" s="968"/>
      <c r="BA344" s="968"/>
      <c r="BB344" s="968"/>
      <c r="BC344" s="968"/>
      <c r="BD344" s="969"/>
      <c r="BE344" s="813"/>
      <c r="BF344" s="814"/>
      <c r="BG344" s="814"/>
      <c r="BH344" s="814"/>
      <c r="BI344" s="814"/>
      <c r="BJ344" s="814"/>
      <c r="BK344" s="814"/>
      <c r="BL344" s="814"/>
      <c r="BM344" s="814"/>
      <c r="BN344" s="814"/>
      <c r="BO344" s="815"/>
      <c r="BP344" s="735"/>
      <c r="BQ344" s="736"/>
      <c r="BR344" s="736"/>
      <c r="BS344" s="736"/>
      <c r="BT344" s="736"/>
      <c r="BU344" s="736"/>
      <c r="BV344" s="736"/>
      <c r="BW344" s="736"/>
      <c r="BX344" s="806"/>
      <c r="BY344" s="735"/>
      <c r="BZ344" s="736"/>
      <c r="CA344" s="736"/>
      <c r="CB344" s="736"/>
      <c r="CC344" s="736"/>
      <c r="CD344" s="736"/>
      <c r="CE344" s="736"/>
      <c r="CF344" s="876"/>
    </row>
    <row r="345" spans="1:84" ht="5.25" customHeight="1" x14ac:dyDescent="0.15">
      <c r="A345" s="1596"/>
      <c r="B345" s="1596"/>
      <c r="C345" s="1596"/>
      <c r="D345" s="1596"/>
      <c r="E345" s="792"/>
      <c r="F345" s="793"/>
      <c r="G345" s="793"/>
      <c r="H345" s="793"/>
      <c r="I345" s="793"/>
      <c r="J345" s="793"/>
      <c r="K345" s="794"/>
      <c r="L345" s="801"/>
      <c r="M345" s="802"/>
      <c r="N345" s="802"/>
      <c r="O345" s="802"/>
      <c r="P345" s="802"/>
      <c r="Q345" s="802"/>
      <c r="R345" s="802"/>
      <c r="S345" s="802"/>
      <c r="T345" s="802"/>
      <c r="U345" s="802"/>
      <c r="V345" s="802"/>
      <c r="W345" s="802"/>
      <c r="X345" s="802"/>
      <c r="Y345" s="802"/>
      <c r="Z345" s="802"/>
      <c r="AA345" s="802"/>
      <c r="AB345" s="802"/>
      <c r="AC345" s="802"/>
      <c r="AD345" s="803"/>
      <c r="AG345" s="919" t="str">
        <f>IF(データ!$B$313&lt;&gt;"","他の配当所得有り","")</f>
        <v/>
      </c>
      <c r="AH345" s="919"/>
      <c r="AI345" s="919"/>
      <c r="AJ345" s="919"/>
      <c r="AK345" s="919"/>
      <c r="AL345" s="919"/>
      <c r="AM345" s="919"/>
      <c r="AN345" s="919"/>
      <c r="AO345" s="919"/>
      <c r="AP345" s="919"/>
      <c r="AQ345" s="919"/>
      <c r="AR345" s="919"/>
      <c r="AS345" s="919"/>
      <c r="AT345" s="919"/>
      <c r="AU345" s="919"/>
      <c r="AV345" s="919"/>
      <c r="AW345" s="919"/>
      <c r="AX345" s="919"/>
      <c r="AY345" s="919"/>
      <c r="AZ345" s="919"/>
      <c r="BA345" s="919"/>
      <c r="BB345" s="919"/>
      <c r="BC345" s="919"/>
      <c r="BD345" s="940"/>
      <c r="BE345" s="930" t="s">
        <v>150</v>
      </c>
      <c r="BF345" s="931"/>
      <c r="BG345" s="931"/>
      <c r="BH345" s="931"/>
      <c r="BI345" s="931"/>
      <c r="BJ345" s="931"/>
      <c r="BK345" s="931"/>
      <c r="BL345" s="931"/>
      <c r="BM345" s="931"/>
      <c r="BN345" s="931"/>
      <c r="BO345" s="931"/>
      <c r="BP345" s="931"/>
      <c r="BQ345" s="931"/>
      <c r="BR345" s="931"/>
      <c r="BS345" s="931"/>
      <c r="BT345" s="931"/>
      <c r="BU345" s="931"/>
      <c r="BV345" s="931"/>
      <c r="BW345" s="931"/>
      <c r="BX345" s="932"/>
      <c r="BY345" s="731" t="str">
        <f>IF(データ!$C$321&lt;&gt;"",IF(データ!$C$321&lt;&gt;"0",データ!$C$321,""),"")</f>
        <v/>
      </c>
      <c r="BZ345" s="732"/>
      <c r="CA345" s="732"/>
      <c r="CB345" s="732"/>
      <c r="CC345" s="732"/>
      <c r="CD345" s="732"/>
      <c r="CE345" s="732"/>
      <c r="CF345" s="874"/>
    </row>
    <row r="346" spans="1:84" ht="5.25" customHeight="1" x14ac:dyDescent="0.15">
      <c r="A346" s="1596"/>
      <c r="B346" s="1596"/>
      <c r="C346" s="1596"/>
      <c r="D346" s="1596"/>
      <c r="E346" s="786" t="s">
        <v>145</v>
      </c>
      <c r="F346" s="787"/>
      <c r="G346" s="787"/>
      <c r="H346" s="787"/>
      <c r="I346" s="787"/>
      <c r="J346" s="787"/>
      <c r="K346" s="788"/>
      <c r="L346" s="847" t="str">
        <f>IF(データ!$E$202&lt;&gt;"",データ!$E$202,"")</f>
        <v/>
      </c>
      <c r="M346" s="848"/>
      <c r="N346" s="848"/>
      <c r="O346" s="848"/>
      <c r="P346" s="848"/>
      <c r="Q346" s="848"/>
      <c r="R346" s="848"/>
      <c r="S346" s="848"/>
      <c r="T346" s="848"/>
      <c r="U346" s="848"/>
      <c r="V346" s="848"/>
      <c r="W346" s="848"/>
      <c r="X346" s="848"/>
      <c r="Y346" s="848"/>
      <c r="Z346" s="848"/>
      <c r="AA346" s="848"/>
      <c r="AB346" s="848"/>
      <c r="AC346" s="848"/>
      <c r="AD346" s="849"/>
      <c r="AG346" s="920"/>
      <c r="AH346" s="920"/>
      <c r="AI346" s="920"/>
      <c r="AJ346" s="920"/>
      <c r="AK346" s="920"/>
      <c r="AL346" s="920"/>
      <c r="AM346" s="920"/>
      <c r="AN346" s="920"/>
      <c r="AO346" s="920"/>
      <c r="AP346" s="920"/>
      <c r="AQ346" s="920"/>
      <c r="AR346" s="920"/>
      <c r="AS346" s="920"/>
      <c r="AT346" s="920"/>
      <c r="AU346" s="920"/>
      <c r="AV346" s="920"/>
      <c r="AW346" s="920"/>
      <c r="AX346" s="920"/>
      <c r="AY346" s="920"/>
      <c r="AZ346" s="920"/>
      <c r="BA346" s="920"/>
      <c r="BB346" s="920"/>
      <c r="BC346" s="920"/>
      <c r="BD346" s="941"/>
      <c r="BE346" s="933"/>
      <c r="BF346" s="934"/>
      <c r="BG346" s="934"/>
      <c r="BH346" s="934"/>
      <c r="BI346" s="934"/>
      <c r="BJ346" s="934"/>
      <c r="BK346" s="934"/>
      <c r="BL346" s="934"/>
      <c r="BM346" s="934"/>
      <c r="BN346" s="934"/>
      <c r="BO346" s="934"/>
      <c r="BP346" s="934"/>
      <c r="BQ346" s="934"/>
      <c r="BR346" s="934"/>
      <c r="BS346" s="934"/>
      <c r="BT346" s="934"/>
      <c r="BU346" s="934"/>
      <c r="BV346" s="934"/>
      <c r="BW346" s="934"/>
      <c r="BX346" s="935"/>
      <c r="BY346" s="733"/>
      <c r="BZ346" s="734"/>
      <c r="CA346" s="734"/>
      <c r="CB346" s="734"/>
      <c r="CC346" s="734"/>
      <c r="CD346" s="734"/>
      <c r="CE346" s="734"/>
      <c r="CF346" s="875"/>
    </row>
    <row r="347" spans="1:84" ht="5.25" customHeight="1" x14ac:dyDescent="0.15">
      <c r="A347" s="1596"/>
      <c r="B347" s="1596"/>
      <c r="C347" s="1596"/>
      <c r="D347" s="1596"/>
      <c r="E347" s="789"/>
      <c r="F347" s="790"/>
      <c r="G347" s="790"/>
      <c r="H347" s="790"/>
      <c r="I347" s="790"/>
      <c r="J347" s="790"/>
      <c r="K347" s="791"/>
      <c r="L347" s="850"/>
      <c r="M347" s="851"/>
      <c r="N347" s="851"/>
      <c r="O347" s="851"/>
      <c r="P347" s="851"/>
      <c r="Q347" s="851"/>
      <c r="R347" s="851"/>
      <c r="S347" s="851"/>
      <c r="T347" s="851"/>
      <c r="U347" s="851"/>
      <c r="V347" s="851"/>
      <c r="W347" s="851"/>
      <c r="X347" s="851"/>
      <c r="Y347" s="851"/>
      <c r="Z347" s="851"/>
      <c r="AA347" s="851"/>
      <c r="AB347" s="851"/>
      <c r="AC347" s="851"/>
      <c r="AD347" s="852"/>
      <c r="AG347" s="920"/>
      <c r="AH347" s="920"/>
      <c r="AI347" s="920"/>
      <c r="AJ347" s="920"/>
      <c r="AK347" s="920"/>
      <c r="AL347" s="920"/>
      <c r="AM347" s="920"/>
      <c r="AN347" s="920"/>
      <c r="AO347" s="920"/>
      <c r="AP347" s="920"/>
      <c r="AQ347" s="920"/>
      <c r="AR347" s="920"/>
      <c r="AS347" s="920"/>
      <c r="AT347" s="920"/>
      <c r="AU347" s="920"/>
      <c r="AV347" s="920"/>
      <c r="AW347" s="920"/>
      <c r="AX347" s="920"/>
      <c r="AY347" s="920"/>
      <c r="AZ347" s="920"/>
      <c r="BA347" s="920"/>
      <c r="BB347" s="920"/>
      <c r="BC347" s="920"/>
      <c r="BD347" s="941"/>
      <c r="BE347" s="933"/>
      <c r="BF347" s="934"/>
      <c r="BG347" s="934"/>
      <c r="BH347" s="934"/>
      <c r="BI347" s="934"/>
      <c r="BJ347" s="934"/>
      <c r="BK347" s="934"/>
      <c r="BL347" s="934"/>
      <c r="BM347" s="934"/>
      <c r="BN347" s="934"/>
      <c r="BO347" s="934"/>
      <c r="BP347" s="934"/>
      <c r="BQ347" s="934"/>
      <c r="BR347" s="934"/>
      <c r="BS347" s="934"/>
      <c r="BT347" s="934"/>
      <c r="BU347" s="934"/>
      <c r="BV347" s="934"/>
      <c r="BW347" s="934"/>
      <c r="BX347" s="935"/>
      <c r="BY347" s="733"/>
      <c r="BZ347" s="734"/>
      <c r="CA347" s="734"/>
      <c r="CB347" s="734"/>
      <c r="CC347" s="734"/>
      <c r="CD347" s="734"/>
      <c r="CE347" s="734"/>
      <c r="CF347" s="875"/>
    </row>
    <row r="348" spans="1:84" ht="5.25" customHeight="1" thickBot="1" x14ac:dyDescent="0.2">
      <c r="A348" s="1596"/>
      <c r="B348" s="1596"/>
      <c r="C348" s="1596"/>
      <c r="D348" s="1596"/>
      <c r="E348" s="792"/>
      <c r="F348" s="793"/>
      <c r="G348" s="793"/>
      <c r="H348" s="793"/>
      <c r="I348" s="793"/>
      <c r="J348" s="793"/>
      <c r="K348" s="794"/>
      <c r="L348" s="853"/>
      <c r="M348" s="854"/>
      <c r="N348" s="854"/>
      <c r="O348" s="854"/>
      <c r="P348" s="854"/>
      <c r="Q348" s="854"/>
      <c r="R348" s="854"/>
      <c r="S348" s="854"/>
      <c r="T348" s="854"/>
      <c r="U348" s="854"/>
      <c r="V348" s="854"/>
      <c r="W348" s="854"/>
      <c r="X348" s="854"/>
      <c r="Y348" s="854"/>
      <c r="Z348" s="854"/>
      <c r="AA348" s="854"/>
      <c r="AB348" s="854"/>
      <c r="AC348" s="854"/>
      <c r="AD348" s="855"/>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7"/>
      <c r="BE348" s="936"/>
      <c r="BF348" s="937"/>
      <c r="BG348" s="937"/>
      <c r="BH348" s="937"/>
      <c r="BI348" s="937"/>
      <c r="BJ348" s="937"/>
      <c r="BK348" s="937"/>
      <c r="BL348" s="937"/>
      <c r="BM348" s="937"/>
      <c r="BN348" s="937"/>
      <c r="BO348" s="937"/>
      <c r="BP348" s="937"/>
      <c r="BQ348" s="937"/>
      <c r="BR348" s="937"/>
      <c r="BS348" s="937"/>
      <c r="BT348" s="937"/>
      <c r="BU348" s="937"/>
      <c r="BV348" s="937"/>
      <c r="BW348" s="937"/>
      <c r="BX348" s="938"/>
      <c r="BY348" s="737"/>
      <c r="BZ348" s="738"/>
      <c r="CA348" s="738"/>
      <c r="CB348" s="738"/>
      <c r="CC348" s="738"/>
      <c r="CD348" s="738"/>
      <c r="CE348" s="738"/>
      <c r="CF348" s="881"/>
    </row>
    <row r="349" spans="1:84" ht="5.25" customHeight="1" x14ac:dyDescent="0.15">
      <c r="A349" s="1596"/>
      <c r="B349" s="1596"/>
      <c r="C349" s="1596"/>
      <c r="D349" s="1596"/>
      <c r="E349" s="1579" t="s">
        <v>146</v>
      </c>
      <c r="F349" s="1580"/>
      <c r="G349" s="1580"/>
      <c r="H349" s="1580"/>
      <c r="I349" s="1580"/>
      <c r="J349" s="1580"/>
      <c r="K349" s="1580"/>
      <c r="L349" s="1580"/>
      <c r="M349" s="1580"/>
      <c r="N349" s="1580"/>
      <c r="O349" s="1581"/>
      <c r="P349" s="731" t="str">
        <f>IF(データ!$F$202&lt;&gt;"",データ!$F$202,"")</f>
        <v/>
      </c>
      <c r="Q349" s="732"/>
      <c r="R349" s="732"/>
      <c r="S349" s="732"/>
      <c r="T349" s="732"/>
      <c r="U349" s="732"/>
      <c r="V349" s="732"/>
      <c r="W349" s="732"/>
      <c r="X349" s="732"/>
      <c r="Y349" s="732"/>
      <c r="Z349" s="732"/>
      <c r="AA349" s="732"/>
      <c r="AB349" s="732"/>
      <c r="AC349" s="732"/>
      <c r="AD349" s="765" t="s">
        <v>83</v>
      </c>
    </row>
    <row r="350" spans="1:84" ht="5.25" customHeight="1" x14ac:dyDescent="0.15">
      <c r="A350" s="1596"/>
      <c r="B350" s="1596"/>
      <c r="C350" s="1596"/>
      <c r="D350" s="1596"/>
      <c r="E350" s="771"/>
      <c r="F350" s="772"/>
      <c r="G350" s="772"/>
      <c r="H350" s="772"/>
      <c r="I350" s="772"/>
      <c r="J350" s="772"/>
      <c r="K350" s="772"/>
      <c r="L350" s="772"/>
      <c r="M350" s="772"/>
      <c r="N350" s="772"/>
      <c r="O350" s="773"/>
      <c r="P350" s="733"/>
      <c r="Q350" s="734"/>
      <c r="R350" s="734"/>
      <c r="S350" s="734"/>
      <c r="T350" s="734"/>
      <c r="U350" s="734"/>
      <c r="V350" s="734"/>
      <c r="W350" s="734"/>
      <c r="X350" s="734"/>
      <c r="Y350" s="734"/>
      <c r="Z350" s="734"/>
      <c r="AA350" s="734"/>
      <c r="AB350" s="734"/>
      <c r="AC350" s="734"/>
      <c r="AD350" s="766"/>
      <c r="AG350" s="837" t="s">
        <v>462</v>
      </c>
      <c r="AH350" s="837"/>
      <c r="AI350" s="837"/>
      <c r="AJ350" s="837"/>
      <c r="AK350" s="837"/>
      <c r="AL350" s="837"/>
      <c r="AM350" s="837"/>
      <c r="AN350" s="837"/>
      <c r="AO350" s="837"/>
      <c r="AP350" s="837"/>
      <c r="AQ350" s="837"/>
      <c r="AR350" s="837"/>
      <c r="AS350" s="837"/>
      <c r="AT350" s="837"/>
      <c r="AU350" s="837"/>
      <c r="AV350" s="837"/>
      <c r="AW350" s="837"/>
      <c r="AX350" s="837"/>
      <c r="AY350" s="837"/>
      <c r="AZ350" s="837"/>
      <c r="BA350" s="837"/>
      <c r="BB350" s="837"/>
      <c r="BC350" s="837"/>
      <c r="BD350" s="837"/>
      <c r="BE350" s="837"/>
      <c r="BF350" s="837"/>
      <c r="BG350" s="837"/>
      <c r="BH350" s="837"/>
      <c r="BI350" s="837"/>
      <c r="BJ350" s="56"/>
      <c r="BK350" s="56"/>
      <c r="BL350" s="56"/>
      <c r="BM350" s="56"/>
      <c r="BN350" s="56"/>
      <c r="BO350" s="56"/>
      <c r="BP350" s="56"/>
      <c r="BQ350" s="56"/>
      <c r="BR350" s="56"/>
      <c r="BS350" s="56"/>
      <c r="BT350" s="56"/>
      <c r="BU350" s="56"/>
      <c r="BV350" s="56"/>
      <c r="BW350" s="56"/>
      <c r="BX350" s="56"/>
      <c r="BY350" s="56"/>
      <c r="BZ350" s="56"/>
      <c r="CA350" s="56"/>
      <c r="CB350" s="56"/>
      <c r="CC350" s="31"/>
      <c r="CD350" s="24"/>
      <c r="CE350" s="13"/>
      <c r="CF350" s="13"/>
    </row>
    <row r="351" spans="1:84" ht="5.25" customHeight="1" thickBot="1" x14ac:dyDescent="0.2">
      <c r="A351" s="1596"/>
      <c r="B351" s="1596"/>
      <c r="C351" s="1596"/>
      <c r="D351" s="1596"/>
      <c r="E351" s="1582"/>
      <c r="F351" s="1583"/>
      <c r="G351" s="1583"/>
      <c r="H351" s="1583"/>
      <c r="I351" s="1583"/>
      <c r="J351" s="1583"/>
      <c r="K351" s="1583"/>
      <c r="L351" s="1583"/>
      <c r="M351" s="1583"/>
      <c r="N351" s="1583"/>
      <c r="O351" s="1584"/>
      <c r="P351" s="737"/>
      <c r="Q351" s="738"/>
      <c r="R351" s="738"/>
      <c r="S351" s="738"/>
      <c r="T351" s="738"/>
      <c r="U351" s="738"/>
      <c r="V351" s="738"/>
      <c r="W351" s="738"/>
      <c r="X351" s="738"/>
      <c r="Y351" s="738"/>
      <c r="Z351" s="738"/>
      <c r="AA351" s="738"/>
      <c r="AB351" s="738"/>
      <c r="AC351" s="738"/>
      <c r="AD351" s="767"/>
      <c r="AG351" s="837"/>
      <c r="AH351" s="837"/>
      <c r="AI351" s="837"/>
      <c r="AJ351" s="837"/>
      <c r="AK351" s="837"/>
      <c r="AL351" s="837"/>
      <c r="AM351" s="837"/>
      <c r="AN351" s="837"/>
      <c r="AO351" s="837"/>
      <c r="AP351" s="837"/>
      <c r="AQ351" s="837"/>
      <c r="AR351" s="837"/>
      <c r="AS351" s="837"/>
      <c r="AT351" s="837"/>
      <c r="AU351" s="837"/>
      <c r="AV351" s="837"/>
      <c r="AW351" s="837"/>
      <c r="AX351" s="837"/>
      <c r="AY351" s="837"/>
      <c r="AZ351" s="837"/>
      <c r="BA351" s="837"/>
      <c r="BB351" s="837"/>
      <c r="BC351" s="837"/>
      <c r="BD351" s="837"/>
      <c r="BE351" s="837"/>
      <c r="BF351" s="837"/>
      <c r="BG351" s="837"/>
      <c r="BH351" s="837"/>
      <c r="BI351" s="837"/>
      <c r="BJ351" s="56"/>
      <c r="BK351" s="56"/>
      <c r="BL351" s="56"/>
      <c r="BM351" s="56"/>
      <c r="BN351" s="56"/>
      <c r="BO351" s="56"/>
      <c r="BP351" s="56"/>
      <c r="BQ351" s="56"/>
      <c r="BR351" s="56"/>
      <c r="BS351" s="56"/>
      <c r="BT351" s="56"/>
      <c r="BU351" s="56"/>
      <c r="BV351" s="56"/>
      <c r="BW351" s="56"/>
      <c r="BX351" s="56"/>
      <c r="BY351" s="56"/>
      <c r="BZ351" s="56"/>
      <c r="CA351" s="56"/>
      <c r="CB351" s="56"/>
      <c r="CC351" s="31"/>
      <c r="CD351" s="24"/>
      <c r="CE351" s="13"/>
      <c r="CF351" s="13"/>
    </row>
    <row r="352" spans="1:84" ht="5.25" customHeight="1" thickBot="1" x14ac:dyDescent="0.2">
      <c r="A352" s="1596"/>
      <c r="B352" s="1596"/>
      <c r="C352" s="1596"/>
      <c r="D352" s="1596"/>
      <c r="E352" s="768" t="s">
        <v>149</v>
      </c>
      <c r="F352" s="769"/>
      <c r="G352" s="769"/>
      <c r="H352" s="769"/>
      <c r="I352" s="769"/>
      <c r="J352" s="769"/>
      <c r="K352" s="769"/>
      <c r="L352" s="769"/>
      <c r="M352" s="769"/>
      <c r="N352" s="769"/>
      <c r="O352" s="769"/>
      <c r="P352" s="769"/>
      <c r="Q352" s="769"/>
      <c r="R352" s="770"/>
      <c r="S352" s="1542" t="str">
        <f>IF(データ!$B$203&lt;&gt;"",データ!$B$203,"")</f>
        <v/>
      </c>
      <c r="T352" s="1543"/>
      <c r="U352" s="1543"/>
      <c r="V352" s="1543"/>
      <c r="W352" s="1543"/>
      <c r="X352" s="1543"/>
      <c r="Y352" s="1543"/>
      <c r="Z352" s="1543"/>
      <c r="AA352" s="1543"/>
      <c r="AB352" s="1543"/>
      <c r="AC352" s="1543"/>
      <c r="AD352" s="1544"/>
      <c r="AG352" s="838"/>
      <c r="AH352" s="838"/>
      <c r="AI352" s="838"/>
      <c r="AJ352" s="838"/>
      <c r="AK352" s="838"/>
      <c r="AL352" s="838"/>
      <c r="AM352" s="838"/>
      <c r="AN352" s="838"/>
      <c r="AO352" s="838"/>
      <c r="AP352" s="838"/>
      <c r="AQ352" s="838"/>
      <c r="AR352" s="838"/>
      <c r="AS352" s="838"/>
      <c r="AT352" s="838"/>
      <c r="AU352" s="838"/>
      <c r="AV352" s="838"/>
      <c r="AW352" s="838"/>
      <c r="AX352" s="838"/>
      <c r="AY352" s="838"/>
      <c r="AZ352" s="838"/>
      <c r="BA352" s="838"/>
      <c r="BB352" s="838"/>
      <c r="BC352" s="838"/>
      <c r="BD352" s="838"/>
      <c r="BE352" s="838"/>
      <c r="BF352" s="838"/>
      <c r="BG352" s="838"/>
      <c r="BH352" s="838"/>
      <c r="BI352" s="838"/>
      <c r="BJ352" s="56"/>
      <c r="BK352" s="56"/>
      <c r="BL352" s="56"/>
      <c r="BM352" s="56"/>
      <c r="BN352" s="56"/>
      <c r="BO352" s="56"/>
      <c r="BP352" s="56"/>
      <c r="BQ352" s="56"/>
      <c r="BR352" s="56"/>
      <c r="BS352" s="56"/>
      <c r="BT352" s="56"/>
      <c r="BU352" s="56"/>
      <c r="BV352" s="56"/>
      <c r="BW352" s="56"/>
      <c r="BX352" s="56"/>
      <c r="BY352" s="56"/>
      <c r="BZ352" s="56"/>
      <c r="CA352" s="56"/>
      <c r="CB352" s="56"/>
      <c r="CC352" s="31"/>
      <c r="CD352" s="24"/>
      <c r="CE352" s="13"/>
      <c r="CF352" s="13"/>
    </row>
    <row r="353" spans="1:84" ht="5.25" customHeight="1" x14ac:dyDescent="0.15">
      <c r="A353" s="1596"/>
      <c r="B353" s="1596"/>
      <c r="C353" s="1596"/>
      <c r="D353" s="1596"/>
      <c r="E353" s="771"/>
      <c r="F353" s="772"/>
      <c r="G353" s="772"/>
      <c r="H353" s="772"/>
      <c r="I353" s="772"/>
      <c r="J353" s="772"/>
      <c r="K353" s="772"/>
      <c r="L353" s="772"/>
      <c r="M353" s="772"/>
      <c r="N353" s="772"/>
      <c r="O353" s="772"/>
      <c r="P353" s="772"/>
      <c r="Q353" s="772"/>
      <c r="R353" s="773"/>
      <c r="S353" s="810"/>
      <c r="T353" s="811"/>
      <c r="U353" s="811"/>
      <c r="V353" s="811"/>
      <c r="W353" s="811"/>
      <c r="X353" s="811"/>
      <c r="Y353" s="811"/>
      <c r="Z353" s="811"/>
      <c r="AA353" s="811"/>
      <c r="AB353" s="811"/>
      <c r="AC353" s="811"/>
      <c r="AD353" s="1545"/>
      <c r="AE353" s="56"/>
      <c r="AF353" s="56"/>
      <c r="AG353" s="939" t="s">
        <v>155</v>
      </c>
      <c r="AH353" s="840"/>
      <c r="AI353" s="840"/>
      <c r="AJ353" s="840"/>
      <c r="AK353" s="840"/>
      <c r="AL353" s="840"/>
      <c r="AM353" s="840"/>
      <c r="AN353" s="840"/>
      <c r="AO353" s="840"/>
      <c r="AP353" s="840"/>
      <c r="AQ353" s="840"/>
      <c r="AR353" s="840"/>
      <c r="AS353" s="840"/>
      <c r="AT353" s="840"/>
      <c r="AU353" s="840"/>
      <c r="AV353" s="840"/>
      <c r="AW353" s="840"/>
      <c r="AX353" s="840"/>
      <c r="AY353" s="840"/>
      <c r="AZ353" s="840"/>
      <c r="BA353" s="840"/>
      <c r="BB353" s="840"/>
      <c r="BC353" s="840"/>
      <c r="BD353" s="840"/>
      <c r="BE353" s="840"/>
      <c r="BF353" s="840"/>
      <c r="BG353" s="840"/>
      <c r="BH353" s="840"/>
      <c r="BI353" s="840"/>
      <c r="BJ353" s="840"/>
      <c r="BK353" s="840"/>
      <c r="BL353" s="840"/>
      <c r="BM353" s="840"/>
      <c r="BN353" s="841"/>
      <c r="BO353" s="839" t="s">
        <v>66</v>
      </c>
      <c r="BP353" s="840"/>
      <c r="BQ353" s="840"/>
      <c r="BR353" s="840"/>
      <c r="BS353" s="840"/>
      <c r="BT353" s="840"/>
      <c r="BU353" s="840"/>
      <c r="BV353" s="840"/>
      <c r="BW353" s="840"/>
      <c r="BX353" s="841"/>
      <c r="BY353" s="839" t="s">
        <v>65</v>
      </c>
      <c r="BZ353" s="840"/>
      <c r="CA353" s="840"/>
      <c r="CB353" s="840"/>
      <c r="CC353" s="840"/>
      <c r="CD353" s="840"/>
      <c r="CE353" s="840"/>
      <c r="CF353" s="878"/>
    </row>
    <row r="354" spans="1:84" ht="5.25" customHeight="1" x14ac:dyDescent="0.15">
      <c r="A354" s="1596"/>
      <c r="B354" s="1596"/>
      <c r="C354" s="1596"/>
      <c r="D354" s="1596"/>
      <c r="E354" s="774"/>
      <c r="F354" s="775"/>
      <c r="G354" s="775"/>
      <c r="H354" s="775"/>
      <c r="I354" s="775"/>
      <c r="J354" s="775"/>
      <c r="K354" s="775"/>
      <c r="L354" s="775"/>
      <c r="M354" s="775"/>
      <c r="N354" s="775"/>
      <c r="O354" s="775"/>
      <c r="P354" s="775"/>
      <c r="Q354" s="775"/>
      <c r="R354" s="776"/>
      <c r="S354" s="813"/>
      <c r="T354" s="814"/>
      <c r="U354" s="814"/>
      <c r="V354" s="814"/>
      <c r="W354" s="814"/>
      <c r="X354" s="814"/>
      <c r="Y354" s="814"/>
      <c r="Z354" s="814"/>
      <c r="AA354" s="814"/>
      <c r="AB354" s="814"/>
      <c r="AC354" s="814"/>
      <c r="AD354" s="1546"/>
      <c r="AE354" s="56"/>
      <c r="AF354" s="56"/>
      <c r="AG354" s="789"/>
      <c r="AH354" s="790"/>
      <c r="AI354" s="790"/>
      <c r="AJ354" s="790"/>
      <c r="AK354" s="790"/>
      <c r="AL354" s="790"/>
      <c r="AM354" s="790"/>
      <c r="AN354" s="790"/>
      <c r="AO354" s="790"/>
      <c r="AP354" s="790"/>
      <c r="AQ354" s="790"/>
      <c r="AR354" s="790"/>
      <c r="AS354" s="790"/>
      <c r="AT354" s="790"/>
      <c r="AU354" s="790"/>
      <c r="AV354" s="790"/>
      <c r="AW354" s="790"/>
      <c r="AX354" s="790"/>
      <c r="AY354" s="790"/>
      <c r="AZ354" s="790"/>
      <c r="BA354" s="790"/>
      <c r="BB354" s="790"/>
      <c r="BC354" s="790"/>
      <c r="BD354" s="790"/>
      <c r="BE354" s="790"/>
      <c r="BF354" s="790"/>
      <c r="BG354" s="790"/>
      <c r="BH354" s="790"/>
      <c r="BI354" s="790"/>
      <c r="BJ354" s="790"/>
      <c r="BK354" s="790"/>
      <c r="BL354" s="790"/>
      <c r="BM354" s="790"/>
      <c r="BN354" s="791"/>
      <c r="BO354" s="842"/>
      <c r="BP354" s="790"/>
      <c r="BQ354" s="790"/>
      <c r="BR354" s="790"/>
      <c r="BS354" s="790"/>
      <c r="BT354" s="790"/>
      <c r="BU354" s="790"/>
      <c r="BV354" s="790"/>
      <c r="BW354" s="790"/>
      <c r="BX354" s="791"/>
      <c r="BY354" s="842"/>
      <c r="BZ354" s="790"/>
      <c r="CA354" s="790"/>
      <c r="CB354" s="790"/>
      <c r="CC354" s="790"/>
      <c r="CD354" s="790"/>
      <c r="CE354" s="790"/>
      <c r="CF354" s="879"/>
    </row>
    <row r="355" spans="1:84" ht="5.25" customHeight="1" x14ac:dyDescent="0.15">
      <c r="A355" s="1596"/>
      <c r="B355" s="1596"/>
      <c r="C355" s="1596"/>
      <c r="D355" s="1596"/>
      <c r="E355" s="856" t="s">
        <v>143</v>
      </c>
      <c r="F355" s="857"/>
      <c r="G355" s="857"/>
      <c r="H355" s="857"/>
      <c r="I355" s="857"/>
      <c r="J355" s="857"/>
      <c r="K355" s="858"/>
      <c r="L355" s="777" t="str">
        <f>IF(データ!$C$203&lt;&gt;"",データ!$C$203,"")</f>
        <v/>
      </c>
      <c r="M355" s="778"/>
      <c r="N355" s="778"/>
      <c r="O355" s="778"/>
      <c r="P355" s="778"/>
      <c r="Q355" s="778"/>
      <c r="R355" s="778"/>
      <c r="S355" s="778"/>
      <c r="T355" s="778"/>
      <c r="U355" s="778"/>
      <c r="V355" s="778"/>
      <c r="W355" s="778"/>
      <c r="X355" s="778"/>
      <c r="Y355" s="778"/>
      <c r="Z355" s="778"/>
      <c r="AA355" s="778"/>
      <c r="AB355" s="778"/>
      <c r="AC355" s="778"/>
      <c r="AD355" s="779"/>
      <c r="AG355" s="789"/>
      <c r="AH355" s="790"/>
      <c r="AI355" s="790"/>
      <c r="AJ355" s="790"/>
      <c r="AK355" s="790"/>
      <c r="AL355" s="790"/>
      <c r="AM355" s="790"/>
      <c r="AN355" s="790"/>
      <c r="AO355" s="790"/>
      <c r="AP355" s="790"/>
      <c r="AQ355" s="790"/>
      <c r="AR355" s="790"/>
      <c r="AS355" s="790"/>
      <c r="AT355" s="790"/>
      <c r="AU355" s="790"/>
      <c r="AV355" s="790"/>
      <c r="AW355" s="790"/>
      <c r="AX355" s="790"/>
      <c r="AY355" s="790"/>
      <c r="AZ355" s="790"/>
      <c r="BA355" s="790"/>
      <c r="BB355" s="790"/>
      <c r="BC355" s="790"/>
      <c r="BD355" s="790"/>
      <c r="BE355" s="790"/>
      <c r="BF355" s="790"/>
      <c r="BG355" s="790"/>
      <c r="BH355" s="790"/>
      <c r="BI355" s="790"/>
      <c r="BJ355" s="790"/>
      <c r="BK355" s="790"/>
      <c r="BL355" s="790"/>
      <c r="BM355" s="790"/>
      <c r="BN355" s="791"/>
      <c r="BO355" s="842"/>
      <c r="BP355" s="790"/>
      <c r="BQ355" s="790"/>
      <c r="BR355" s="790"/>
      <c r="BS355" s="790"/>
      <c r="BT355" s="790"/>
      <c r="BU355" s="790"/>
      <c r="BV355" s="790"/>
      <c r="BW355" s="790"/>
      <c r="BX355" s="791"/>
      <c r="BY355" s="842"/>
      <c r="BZ355" s="790"/>
      <c r="CA355" s="790"/>
      <c r="CB355" s="790"/>
      <c r="CC355" s="790"/>
      <c r="CD355" s="790"/>
      <c r="CE355" s="790"/>
      <c r="CF355" s="879"/>
    </row>
    <row r="356" spans="1:84" ht="5.25" customHeight="1" x14ac:dyDescent="0.15">
      <c r="A356" s="1596"/>
      <c r="B356" s="1596"/>
      <c r="C356" s="1596"/>
      <c r="D356" s="1596"/>
      <c r="E356" s="859"/>
      <c r="F356" s="860"/>
      <c r="G356" s="860"/>
      <c r="H356" s="860"/>
      <c r="I356" s="860"/>
      <c r="J356" s="860"/>
      <c r="K356" s="861"/>
      <c r="L356" s="780"/>
      <c r="M356" s="781"/>
      <c r="N356" s="781"/>
      <c r="O356" s="781"/>
      <c r="P356" s="781"/>
      <c r="Q356" s="781"/>
      <c r="R356" s="781"/>
      <c r="S356" s="781"/>
      <c r="T356" s="781"/>
      <c r="U356" s="781"/>
      <c r="V356" s="781"/>
      <c r="W356" s="781"/>
      <c r="X356" s="781"/>
      <c r="Y356" s="781"/>
      <c r="Z356" s="781"/>
      <c r="AA356" s="781"/>
      <c r="AB356" s="781"/>
      <c r="AC356" s="781"/>
      <c r="AD356" s="782"/>
      <c r="AG356" s="792"/>
      <c r="AH356" s="793"/>
      <c r="AI356" s="793"/>
      <c r="AJ356" s="793"/>
      <c r="AK356" s="793"/>
      <c r="AL356" s="793"/>
      <c r="AM356" s="793"/>
      <c r="AN356" s="793"/>
      <c r="AO356" s="793"/>
      <c r="AP356" s="793"/>
      <c r="AQ356" s="793"/>
      <c r="AR356" s="793"/>
      <c r="AS356" s="793"/>
      <c r="AT356" s="793"/>
      <c r="AU356" s="793"/>
      <c r="AV356" s="793"/>
      <c r="AW356" s="793"/>
      <c r="AX356" s="793"/>
      <c r="AY356" s="793"/>
      <c r="AZ356" s="793"/>
      <c r="BA356" s="793"/>
      <c r="BB356" s="793"/>
      <c r="BC356" s="793"/>
      <c r="BD356" s="793"/>
      <c r="BE356" s="793"/>
      <c r="BF356" s="793"/>
      <c r="BG356" s="793"/>
      <c r="BH356" s="793"/>
      <c r="BI356" s="793"/>
      <c r="BJ356" s="793"/>
      <c r="BK356" s="793"/>
      <c r="BL356" s="793"/>
      <c r="BM356" s="793"/>
      <c r="BN356" s="794"/>
      <c r="BO356" s="843"/>
      <c r="BP356" s="793"/>
      <c r="BQ356" s="793"/>
      <c r="BR356" s="793"/>
      <c r="BS356" s="793"/>
      <c r="BT356" s="793"/>
      <c r="BU356" s="793"/>
      <c r="BV356" s="793"/>
      <c r="BW356" s="793"/>
      <c r="BX356" s="794"/>
      <c r="BY356" s="843"/>
      <c r="BZ356" s="793"/>
      <c r="CA356" s="793"/>
      <c r="CB356" s="793"/>
      <c r="CC356" s="793"/>
      <c r="CD356" s="793"/>
      <c r="CE356" s="793"/>
      <c r="CF356" s="880"/>
    </row>
    <row r="357" spans="1:84" ht="5.25" customHeight="1" x14ac:dyDescent="0.15">
      <c r="A357" s="1596"/>
      <c r="B357" s="1596"/>
      <c r="C357" s="1596"/>
      <c r="D357" s="1596"/>
      <c r="E357" s="859"/>
      <c r="F357" s="860"/>
      <c r="G357" s="860"/>
      <c r="H357" s="860"/>
      <c r="I357" s="860"/>
      <c r="J357" s="860"/>
      <c r="K357" s="861"/>
      <c r="L357" s="780"/>
      <c r="M357" s="781"/>
      <c r="N357" s="781"/>
      <c r="O357" s="781"/>
      <c r="P357" s="781"/>
      <c r="Q357" s="781"/>
      <c r="R357" s="781"/>
      <c r="S357" s="781"/>
      <c r="T357" s="781"/>
      <c r="U357" s="781"/>
      <c r="V357" s="781"/>
      <c r="W357" s="781"/>
      <c r="X357" s="781"/>
      <c r="Y357" s="781"/>
      <c r="Z357" s="781"/>
      <c r="AA357" s="781"/>
      <c r="AB357" s="781"/>
      <c r="AC357" s="781"/>
      <c r="AD357" s="782"/>
      <c r="AG357" s="816" t="str">
        <f>IF(データ!$B$323&lt;&gt;"",データ!$B$323,"")</f>
        <v/>
      </c>
      <c r="AH357" s="817"/>
      <c r="AI357" s="817"/>
      <c r="AJ357" s="817"/>
      <c r="AK357" s="817"/>
      <c r="AL357" s="817"/>
      <c r="AM357" s="817"/>
      <c r="AN357" s="817"/>
      <c r="AO357" s="817"/>
      <c r="AP357" s="817"/>
      <c r="AQ357" s="817"/>
      <c r="AR357" s="817"/>
      <c r="AS357" s="817"/>
      <c r="AT357" s="817"/>
      <c r="AU357" s="817"/>
      <c r="AV357" s="817"/>
      <c r="AW357" s="817"/>
      <c r="AX357" s="817"/>
      <c r="AY357" s="817"/>
      <c r="AZ357" s="817"/>
      <c r="BA357" s="817"/>
      <c r="BB357" s="817"/>
      <c r="BC357" s="817"/>
      <c r="BD357" s="817"/>
      <c r="BE357" s="817"/>
      <c r="BF357" s="817"/>
      <c r="BG357" s="817"/>
      <c r="BH357" s="817"/>
      <c r="BI357" s="817"/>
      <c r="BJ357" s="817"/>
      <c r="BK357" s="817"/>
      <c r="BL357" s="817"/>
      <c r="BM357" s="817"/>
      <c r="BN357" s="818"/>
      <c r="BO357" s="731" t="str">
        <f>IF(データ!$C$323&lt;&gt;"",IF(OR(データ!$C$323&lt;&gt;"0",データ!$D$323&lt;&gt;"0"),データ!$C$323,""),"")</f>
        <v/>
      </c>
      <c r="BP357" s="732"/>
      <c r="BQ357" s="732"/>
      <c r="BR357" s="732"/>
      <c r="BS357" s="732"/>
      <c r="BT357" s="732"/>
      <c r="BU357" s="732"/>
      <c r="BV357" s="732"/>
      <c r="BW357" s="732"/>
      <c r="BX357" s="844" t="s">
        <v>9</v>
      </c>
      <c r="BY357" s="731" t="str">
        <f>IF(データ!$D$323&lt;&gt;"",IF(OR(データ!$C$323&lt;&gt;"0",データ!$D$323&lt;&gt;"0"),データ!$D$323,""),"")</f>
        <v/>
      </c>
      <c r="BZ357" s="732"/>
      <c r="CA357" s="732"/>
      <c r="CB357" s="732"/>
      <c r="CC357" s="732"/>
      <c r="CD357" s="732"/>
      <c r="CE357" s="732"/>
      <c r="CF357" s="765" t="s">
        <v>9</v>
      </c>
    </row>
    <row r="358" spans="1:84" ht="5.25" customHeight="1" x14ac:dyDescent="0.15">
      <c r="A358" s="1596"/>
      <c r="B358" s="1596"/>
      <c r="C358" s="1596"/>
      <c r="D358" s="1596"/>
      <c r="E358" s="859"/>
      <c r="F358" s="860"/>
      <c r="G358" s="860"/>
      <c r="H358" s="860"/>
      <c r="I358" s="860"/>
      <c r="J358" s="860"/>
      <c r="K358" s="861"/>
      <c r="L358" s="780"/>
      <c r="M358" s="781"/>
      <c r="N358" s="781"/>
      <c r="O358" s="781"/>
      <c r="P358" s="781"/>
      <c r="Q358" s="781"/>
      <c r="R358" s="781"/>
      <c r="S358" s="781"/>
      <c r="T358" s="781"/>
      <c r="U358" s="781"/>
      <c r="V358" s="781"/>
      <c r="W358" s="781"/>
      <c r="X358" s="781"/>
      <c r="Y358" s="781"/>
      <c r="Z358" s="781"/>
      <c r="AA358" s="781"/>
      <c r="AB358" s="781"/>
      <c r="AC358" s="781"/>
      <c r="AD358" s="782"/>
      <c r="AG358" s="819"/>
      <c r="AH358" s="820"/>
      <c r="AI358" s="820"/>
      <c r="AJ358" s="820"/>
      <c r="AK358" s="820"/>
      <c r="AL358" s="820"/>
      <c r="AM358" s="820"/>
      <c r="AN358" s="820"/>
      <c r="AO358" s="820"/>
      <c r="AP358" s="820"/>
      <c r="AQ358" s="820"/>
      <c r="AR358" s="820"/>
      <c r="AS358" s="820"/>
      <c r="AT358" s="820"/>
      <c r="AU358" s="820"/>
      <c r="AV358" s="820"/>
      <c r="AW358" s="820"/>
      <c r="AX358" s="820"/>
      <c r="AY358" s="820"/>
      <c r="AZ358" s="820"/>
      <c r="BA358" s="820"/>
      <c r="BB358" s="820"/>
      <c r="BC358" s="820"/>
      <c r="BD358" s="820"/>
      <c r="BE358" s="820"/>
      <c r="BF358" s="820"/>
      <c r="BG358" s="820"/>
      <c r="BH358" s="820"/>
      <c r="BI358" s="820"/>
      <c r="BJ358" s="820"/>
      <c r="BK358" s="820"/>
      <c r="BL358" s="820"/>
      <c r="BM358" s="820"/>
      <c r="BN358" s="821"/>
      <c r="BO358" s="733"/>
      <c r="BP358" s="734"/>
      <c r="BQ358" s="734"/>
      <c r="BR358" s="734"/>
      <c r="BS358" s="734"/>
      <c r="BT358" s="734"/>
      <c r="BU358" s="734"/>
      <c r="BV358" s="734"/>
      <c r="BW358" s="734"/>
      <c r="BX358" s="845"/>
      <c r="BY358" s="733"/>
      <c r="BZ358" s="734"/>
      <c r="CA358" s="734"/>
      <c r="CB358" s="734"/>
      <c r="CC358" s="734"/>
      <c r="CD358" s="734"/>
      <c r="CE358" s="734"/>
      <c r="CF358" s="766"/>
    </row>
    <row r="359" spans="1:84" ht="5.25" customHeight="1" x14ac:dyDescent="0.15">
      <c r="A359" s="1596"/>
      <c r="B359" s="1596"/>
      <c r="C359" s="1596"/>
      <c r="D359" s="1596"/>
      <c r="E359" s="862"/>
      <c r="F359" s="863"/>
      <c r="G359" s="863"/>
      <c r="H359" s="863"/>
      <c r="I359" s="863"/>
      <c r="J359" s="863"/>
      <c r="K359" s="864"/>
      <c r="L359" s="783"/>
      <c r="M359" s="784"/>
      <c r="N359" s="784"/>
      <c r="O359" s="784"/>
      <c r="P359" s="784"/>
      <c r="Q359" s="784"/>
      <c r="R359" s="784"/>
      <c r="S359" s="784"/>
      <c r="T359" s="784"/>
      <c r="U359" s="784"/>
      <c r="V359" s="784"/>
      <c r="W359" s="784"/>
      <c r="X359" s="784"/>
      <c r="Y359" s="784"/>
      <c r="Z359" s="784"/>
      <c r="AA359" s="784"/>
      <c r="AB359" s="784"/>
      <c r="AC359" s="784"/>
      <c r="AD359" s="785"/>
      <c r="AG359" s="819"/>
      <c r="AH359" s="820"/>
      <c r="AI359" s="820"/>
      <c r="AJ359" s="820"/>
      <c r="AK359" s="820"/>
      <c r="AL359" s="820"/>
      <c r="AM359" s="820"/>
      <c r="AN359" s="820"/>
      <c r="AO359" s="820"/>
      <c r="AP359" s="820"/>
      <c r="AQ359" s="820"/>
      <c r="AR359" s="820"/>
      <c r="AS359" s="820"/>
      <c r="AT359" s="820"/>
      <c r="AU359" s="820"/>
      <c r="AV359" s="820"/>
      <c r="AW359" s="820"/>
      <c r="AX359" s="820"/>
      <c r="AY359" s="820"/>
      <c r="AZ359" s="820"/>
      <c r="BA359" s="820"/>
      <c r="BB359" s="820"/>
      <c r="BC359" s="820"/>
      <c r="BD359" s="820"/>
      <c r="BE359" s="820"/>
      <c r="BF359" s="820"/>
      <c r="BG359" s="820"/>
      <c r="BH359" s="820"/>
      <c r="BI359" s="820"/>
      <c r="BJ359" s="820"/>
      <c r="BK359" s="820"/>
      <c r="BL359" s="820"/>
      <c r="BM359" s="820"/>
      <c r="BN359" s="821"/>
      <c r="BO359" s="733"/>
      <c r="BP359" s="734"/>
      <c r="BQ359" s="734"/>
      <c r="BR359" s="734"/>
      <c r="BS359" s="734"/>
      <c r="BT359" s="734"/>
      <c r="BU359" s="734"/>
      <c r="BV359" s="734"/>
      <c r="BW359" s="734"/>
      <c r="BX359" s="845"/>
      <c r="BY359" s="733"/>
      <c r="BZ359" s="734"/>
      <c r="CA359" s="734"/>
      <c r="CB359" s="734"/>
      <c r="CC359" s="734"/>
      <c r="CD359" s="734"/>
      <c r="CE359" s="734"/>
      <c r="CF359" s="766"/>
    </row>
    <row r="360" spans="1:84" ht="5.25" customHeight="1" x14ac:dyDescent="0.15">
      <c r="A360" s="1596"/>
      <c r="B360" s="1596"/>
      <c r="C360" s="1596"/>
      <c r="D360" s="1596"/>
      <c r="E360" s="786" t="s">
        <v>144</v>
      </c>
      <c r="F360" s="787"/>
      <c r="G360" s="787"/>
      <c r="H360" s="787"/>
      <c r="I360" s="787"/>
      <c r="J360" s="787"/>
      <c r="K360" s="788"/>
      <c r="L360" s="865" t="str">
        <f>IF(データ!$D$203&lt;&gt;"",データ!$D$203,"")</f>
        <v/>
      </c>
      <c r="M360" s="866"/>
      <c r="N360" s="866"/>
      <c r="O360" s="866"/>
      <c r="P360" s="866"/>
      <c r="Q360" s="866"/>
      <c r="R360" s="866"/>
      <c r="S360" s="866"/>
      <c r="T360" s="866"/>
      <c r="U360" s="866"/>
      <c r="V360" s="866"/>
      <c r="W360" s="866"/>
      <c r="X360" s="866"/>
      <c r="Y360" s="866"/>
      <c r="Z360" s="866"/>
      <c r="AA360" s="866"/>
      <c r="AB360" s="866"/>
      <c r="AC360" s="866"/>
      <c r="AD360" s="867"/>
      <c r="AG360" s="822"/>
      <c r="AH360" s="823"/>
      <c r="AI360" s="823"/>
      <c r="AJ360" s="823"/>
      <c r="AK360" s="823"/>
      <c r="AL360" s="823"/>
      <c r="AM360" s="823"/>
      <c r="AN360" s="823"/>
      <c r="AO360" s="823"/>
      <c r="AP360" s="823"/>
      <c r="AQ360" s="823"/>
      <c r="AR360" s="823"/>
      <c r="AS360" s="823"/>
      <c r="AT360" s="823"/>
      <c r="AU360" s="823"/>
      <c r="AV360" s="823"/>
      <c r="AW360" s="823"/>
      <c r="AX360" s="823"/>
      <c r="AY360" s="823"/>
      <c r="AZ360" s="823"/>
      <c r="BA360" s="823"/>
      <c r="BB360" s="823"/>
      <c r="BC360" s="823"/>
      <c r="BD360" s="823"/>
      <c r="BE360" s="823"/>
      <c r="BF360" s="823"/>
      <c r="BG360" s="823"/>
      <c r="BH360" s="823"/>
      <c r="BI360" s="823"/>
      <c r="BJ360" s="823"/>
      <c r="BK360" s="823"/>
      <c r="BL360" s="823"/>
      <c r="BM360" s="823"/>
      <c r="BN360" s="824"/>
      <c r="BO360" s="735"/>
      <c r="BP360" s="736"/>
      <c r="BQ360" s="736"/>
      <c r="BR360" s="736"/>
      <c r="BS360" s="736"/>
      <c r="BT360" s="736"/>
      <c r="BU360" s="736"/>
      <c r="BV360" s="736"/>
      <c r="BW360" s="736"/>
      <c r="BX360" s="846"/>
      <c r="BY360" s="735"/>
      <c r="BZ360" s="736"/>
      <c r="CA360" s="736"/>
      <c r="CB360" s="736"/>
      <c r="CC360" s="736"/>
      <c r="CD360" s="736"/>
      <c r="CE360" s="736"/>
      <c r="CF360" s="877"/>
    </row>
    <row r="361" spans="1:84" ht="5.25" customHeight="1" x14ac:dyDescent="0.15">
      <c r="A361" s="1596"/>
      <c r="B361" s="1596"/>
      <c r="C361" s="1596"/>
      <c r="D361" s="1596"/>
      <c r="E361" s="789"/>
      <c r="F361" s="790"/>
      <c r="G361" s="790"/>
      <c r="H361" s="790"/>
      <c r="I361" s="790"/>
      <c r="J361" s="790"/>
      <c r="K361" s="791"/>
      <c r="L361" s="868"/>
      <c r="M361" s="869"/>
      <c r="N361" s="869"/>
      <c r="O361" s="869"/>
      <c r="P361" s="869"/>
      <c r="Q361" s="869"/>
      <c r="R361" s="869"/>
      <c r="S361" s="869"/>
      <c r="T361" s="869"/>
      <c r="U361" s="869"/>
      <c r="V361" s="869"/>
      <c r="W361" s="869"/>
      <c r="X361" s="869"/>
      <c r="Y361" s="869"/>
      <c r="Z361" s="869"/>
      <c r="AA361" s="869"/>
      <c r="AB361" s="869"/>
      <c r="AC361" s="869"/>
      <c r="AD361" s="870"/>
      <c r="AG361" s="816" t="str">
        <f>IF(データ!$B$324&lt;&gt;"",データ!$B$324,"")</f>
        <v/>
      </c>
      <c r="AH361" s="817"/>
      <c r="AI361" s="817"/>
      <c r="AJ361" s="817"/>
      <c r="AK361" s="817"/>
      <c r="AL361" s="817"/>
      <c r="AM361" s="817"/>
      <c r="AN361" s="817"/>
      <c r="AO361" s="817"/>
      <c r="AP361" s="817"/>
      <c r="AQ361" s="817"/>
      <c r="AR361" s="817"/>
      <c r="AS361" s="817"/>
      <c r="AT361" s="817"/>
      <c r="AU361" s="817"/>
      <c r="AV361" s="817"/>
      <c r="AW361" s="817"/>
      <c r="AX361" s="817"/>
      <c r="AY361" s="817"/>
      <c r="AZ361" s="817"/>
      <c r="BA361" s="817"/>
      <c r="BB361" s="817"/>
      <c r="BC361" s="817"/>
      <c r="BD361" s="817"/>
      <c r="BE361" s="817"/>
      <c r="BF361" s="817"/>
      <c r="BG361" s="817"/>
      <c r="BH361" s="817"/>
      <c r="BI361" s="817"/>
      <c r="BJ361" s="817"/>
      <c r="BK361" s="817"/>
      <c r="BL361" s="817"/>
      <c r="BM361" s="817"/>
      <c r="BN361" s="818"/>
      <c r="BO361" s="731" t="str">
        <f>IF(データ!$C$324&lt;&gt;"",IF(OR(データ!$C$324&lt;&gt;"0",データ!$D$324&lt;&gt;"0"),データ!$C$324,""),"")</f>
        <v/>
      </c>
      <c r="BP361" s="732"/>
      <c r="BQ361" s="732"/>
      <c r="BR361" s="732"/>
      <c r="BS361" s="732"/>
      <c r="BT361" s="732"/>
      <c r="BU361" s="732"/>
      <c r="BV361" s="732"/>
      <c r="BW361" s="732"/>
      <c r="BX361" s="804"/>
      <c r="BY361" s="731" t="str">
        <f>IF(データ!$D$324&lt;&gt;"",IF(OR(データ!$C$324&lt;&gt;"0",データ!$D$324&lt;&gt;"0"),データ!$D$324,""),"")</f>
        <v/>
      </c>
      <c r="BZ361" s="732"/>
      <c r="CA361" s="732"/>
      <c r="CB361" s="732"/>
      <c r="CC361" s="732"/>
      <c r="CD361" s="732"/>
      <c r="CE361" s="732"/>
      <c r="CF361" s="874"/>
    </row>
    <row r="362" spans="1:84" ht="5.25" customHeight="1" x14ac:dyDescent="0.15">
      <c r="A362" s="1596"/>
      <c r="B362" s="1596"/>
      <c r="C362" s="1596"/>
      <c r="D362" s="1596"/>
      <c r="E362" s="792"/>
      <c r="F362" s="793"/>
      <c r="G362" s="793"/>
      <c r="H362" s="793"/>
      <c r="I362" s="793"/>
      <c r="J362" s="793"/>
      <c r="K362" s="794"/>
      <c r="L362" s="871"/>
      <c r="M362" s="872"/>
      <c r="N362" s="872"/>
      <c r="O362" s="872"/>
      <c r="P362" s="872"/>
      <c r="Q362" s="872"/>
      <c r="R362" s="872"/>
      <c r="S362" s="872"/>
      <c r="T362" s="872"/>
      <c r="U362" s="872"/>
      <c r="V362" s="872"/>
      <c r="W362" s="872"/>
      <c r="X362" s="872"/>
      <c r="Y362" s="872"/>
      <c r="Z362" s="872"/>
      <c r="AA362" s="872"/>
      <c r="AB362" s="872"/>
      <c r="AC362" s="872"/>
      <c r="AD362" s="873"/>
      <c r="AG362" s="819"/>
      <c r="AH362" s="820"/>
      <c r="AI362" s="820"/>
      <c r="AJ362" s="820"/>
      <c r="AK362" s="820"/>
      <c r="AL362" s="820"/>
      <c r="AM362" s="820"/>
      <c r="AN362" s="820"/>
      <c r="AO362" s="820"/>
      <c r="AP362" s="820"/>
      <c r="AQ362" s="820"/>
      <c r="AR362" s="820"/>
      <c r="AS362" s="820"/>
      <c r="AT362" s="820"/>
      <c r="AU362" s="820"/>
      <c r="AV362" s="820"/>
      <c r="AW362" s="820"/>
      <c r="AX362" s="820"/>
      <c r="AY362" s="820"/>
      <c r="AZ362" s="820"/>
      <c r="BA362" s="820"/>
      <c r="BB362" s="820"/>
      <c r="BC362" s="820"/>
      <c r="BD362" s="820"/>
      <c r="BE362" s="820"/>
      <c r="BF362" s="820"/>
      <c r="BG362" s="820"/>
      <c r="BH362" s="820"/>
      <c r="BI362" s="820"/>
      <c r="BJ362" s="820"/>
      <c r="BK362" s="820"/>
      <c r="BL362" s="820"/>
      <c r="BM362" s="820"/>
      <c r="BN362" s="821"/>
      <c r="BO362" s="733"/>
      <c r="BP362" s="734"/>
      <c r="BQ362" s="734"/>
      <c r="BR362" s="734"/>
      <c r="BS362" s="734"/>
      <c r="BT362" s="734"/>
      <c r="BU362" s="734"/>
      <c r="BV362" s="734"/>
      <c r="BW362" s="734"/>
      <c r="BX362" s="805"/>
      <c r="BY362" s="733"/>
      <c r="BZ362" s="734"/>
      <c r="CA362" s="734"/>
      <c r="CB362" s="734"/>
      <c r="CC362" s="734"/>
      <c r="CD362" s="734"/>
      <c r="CE362" s="734"/>
      <c r="CF362" s="875"/>
    </row>
    <row r="363" spans="1:84" ht="5.25" customHeight="1" x14ac:dyDescent="0.15">
      <c r="A363" s="1596"/>
      <c r="B363" s="1596"/>
      <c r="C363" s="1596"/>
      <c r="D363" s="1596"/>
      <c r="E363" s="786" t="s">
        <v>145</v>
      </c>
      <c r="F363" s="787"/>
      <c r="G363" s="787"/>
      <c r="H363" s="787"/>
      <c r="I363" s="787"/>
      <c r="J363" s="787"/>
      <c r="K363" s="788"/>
      <c r="L363" s="847" t="str">
        <f>IF(データ!$E$203&lt;&gt;"",データ!$E$203,"")</f>
        <v/>
      </c>
      <c r="M363" s="848"/>
      <c r="N363" s="848"/>
      <c r="O363" s="848"/>
      <c r="P363" s="848"/>
      <c r="Q363" s="848"/>
      <c r="R363" s="848"/>
      <c r="S363" s="848"/>
      <c r="T363" s="848"/>
      <c r="U363" s="848"/>
      <c r="V363" s="848"/>
      <c r="W363" s="848"/>
      <c r="X363" s="848"/>
      <c r="Y363" s="848"/>
      <c r="Z363" s="848"/>
      <c r="AA363" s="848"/>
      <c r="AB363" s="848"/>
      <c r="AC363" s="848"/>
      <c r="AD363" s="849"/>
      <c r="AG363" s="819"/>
      <c r="AH363" s="820"/>
      <c r="AI363" s="820"/>
      <c r="AJ363" s="820"/>
      <c r="AK363" s="820"/>
      <c r="AL363" s="820"/>
      <c r="AM363" s="820"/>
      <c r="AN363" s="820"/>
      <c r="AO363" s="820"/>
      <c r="AP363" s="820"/>
      <c r="AQ363" s="820"/>
      <c r="AR363" s="820"/>
      <c r="AS363" s="820"/>
      <c r="AT363" s="820"/>
      <c r="AU363" s="820"/>
      <c r="AV363" s="820"/>
      <c r="AW363" s="820"/>
      <c r="AX363" s="820"/>
      <c r="AY363" s="820"/>
      <c r="AZ363" s="820"/>
      <c r="BA363" s="820"/>
      <c r="BB363" s="820"/>
      <c r="BC363" s="820"/>
      <c r="BD363" s="820"/>
      <c r="BE363" s="820"/>
      <c r="BF363" s="820"/>
      <c r="BG363" s="820"/>
      <c r="BH363" s="820"/>
      <c r="BI363" s="820"/>
      <c r="BJ363" s="820"/>
      <c r="BK363" s="820"/>
      <c r="BL363" s="820"/>
      <c r="BM363" s="820"/>
      <c r="BN363" s="821"/>
      <c r="BO363" s="733"/>
      <c r="BP363" s="734"/>
      <c r="BQ363" s="734"/>
      <c r="BR363" s="734"/>
      <c r="BS363" s="734"/>
      <c r="BT363" s="734"/>
      <c r="BU363" s="734"/>
      <c r="BV363" s="734"/>
      <c r="BW363" s="734"/>
      <c r="BX363" s="805"/>
      <c r="BY363" s="733"/>
      <c r="BZ363" s="734"/>
      <c r="CA363" s="734"/>
      <c r="CB363" s="734"/>
      <c r="CC363" s="734"/>
      <c r="CD363" s="734"/>
      <c r="CE363" s="734"/>
      <c r="CF363" s="875"/>
    </row>
    <row r="364" spans="1:84" ht="5.25" customHeight="1" x14ac:dyDescent="0.15">
      <c r="A364" s="1596"/>
      <c r="B364" s="1596"/>
      <c r="C364" s="1596"/>
      <c r="D364" s="1596"/>
      <c r="E364" s="789"/>
      <c r="F364" s="790"/>
      <c r="G364" s="790"/>
      <c r="H364" s="790"/>
      <c r="I364" s="790"/>
      <c r="J364" s="790"/>
      <c r="K364" s="791"/>
      <c r="L364" s="850"/>
      <c r="M364" s="851"/>
      <c r="N364" s="851"/>
      <c r="O364" s="851"/>
      <c r="P364" s="851"/>
      <c r="Q364" s="851"/>
      <c r="R364" s="851"/>
      <c r="S364" s="851"/>
      <c r="T364" s="851"/>
      <c r="U364" s="851"/>
      <c r="V364" s="851"/>
      <c r="W364" s="851"/>
      <c r="X364" s="851"/>
      <c r="Y364" s="851"/>
      <c r="Z364" s="851"/>
      <c r="AA364" s="851"/>
      <c r="AB364" s="851"/>
      <c r="AC364" s="851"/>
      <c r="AD364" s="852"/>
      <c r="AG364" s="822"/>
      <c r="AH364" s="823"/>
      <c r="AI364" s="823"/>
      <c r="AJ364" s="823"/>
      <c r="AK364" s="823"/>
      <c r="AL364" s="823"/>
      <c r="AM364" s="823"/>
      <c r="AN364" s="823"/>
      <c r="AO364" s="823"/>
      <c r="AP364" s="823"/>
      <c r="AQ364" s="823"/>
      <c r="AR364" s="823"/>
      <c r="AS364" s="823"/>
      <c r="AT364" s="823"/>
      <c r="AU364" s="823"/>
      <c r="AV364" s="823"/>
      <c r="AW364" s="823"/>
      <c r="AX364" s="823"/>
      <c r="AY364" s="823"/>
      <c r="AZ364" s="823"/>
      <c r="BA364" s="823"/>
      <c r="BB364" s="823"/>
      <c r="BC364" s="823"/>
      <c r="BD364" s="823"/>
      <c r="BE364" s="823"/>
      <c r="BF364" s="823"/>
      <c r="BG364" s="823"/>
      <c r="BH364" s="823"/>
      <c r="BI364" s="823"/>
      <c r="BJ364" s="823"/>
      <c r="BK364" s="823"/>
      <c r="BL364" s="823"/>
      <c r="BM364" s="823"/>
      <c r="BN364" s="824"/>
      <c r="BO364" s="735"/>
      <c r="BP364" s="736"/>
      <c r="BQ364" s="736"/>
      <c r="BR364" s="736"/>
      <c r="BS364" s="736"/>
      <c r="BT364" s="736"/>
      <c r="BU364" s="736"/>
      <c r="BV364" s="736"/>
      <c r="BW364" s="736"/>
      <c r="BX364" s="806"/>
      <c r="BY364" s="735"/>
      <c r="BZ364" s="736"/>
      <c r="CA364" s="736"/>
      <c r="CB364" s="736"/>
      <c r="CC364" s="736"/>
      <c r="CD364" s="736"/>
      <c r="CE364" s="736"/>
      <c r="CF364" s="876"/>
    </row>
    <row r="365" spans="1:84" ht="5.25" customHeight="1" x14ac:dyDescent="0.15">
      <c r="A365" s="1596"/>
      <c r="B365" s="1596"/>
      <c r="C365" s="1596"/>
      <c r="D365" s="1596"/>
      <c r="E365" s="792"/>
      <c r="F365" s="793"/>
      <c r="G365" s="793"/>
      <c r="H365" s="793"/>
      <c r="I365" s="793"/>
      <c r="J365" s="793"/>
      <c r="K365" s="794"/>
      <c r="L365" s="853"/>
      <c r="M365" s="854"/>
      <c r="N365" s="854"/>
      <c r="O365" s="854"/>
      <c r="P365" s="854"/>
      <c r="Q365" s="854"/>
      <c r="R365" s="854"/>
      <c r="S365" s="854"/>
      <c r="T365" s="854"/>
      <c r="U365" s="854"/>
      <c r="V365" s="854"/>
      <c r="W365" s="854"/>
      <c r="X365" s="854"/>
      <c r="Y365" s="854"/>
      <c r="Z365" s="854"/>
      <c r="AA365" s="854"/>
      <c r="AB365" s="854"/>
      <c r="AC365" s="854"/>
      <c r="AD365" s="855"/>
      <c r="AG365" s="816" t="str">
        <f>IF(データ!$B$325&lt;&gt;"",データ!$B$325,"")</f>
        <v/>
      </c>
      <c r="AH365" s="817"/>
      <c r="AI365" s="817"/>
      <c r="AJ365" s="817"/>
      <c r="AK365" s="817"/>
      <c r="AL365" s="817"/>
      <c r="AM365" s="817"/>
      <c r="AN365" s="817"/>
      <c r="AO365" s="817"/>
      <c r="AP365" s="817"/>
      <c r="AQ365" s="817"/>
      <c r="AR365" s="817"/>
      <c r="AS365" s="817"/>
      <c r="AT365" s="817"/>
      <c r="AU365" s="817"/>
      <c r="AV365" s="817"/>
      <c r="AW365" s="817"/>
      <c r="AX365" s="817"/>
      <c r="AY365" s="817"/>
      <c r="AZ365" s="817"/>
      <c r="BA365" s="817"/>
      <c r="BB365" s="817"/>
      <c r="BC365" s="817"/>
      <c r="BD365" s="817"/>
      <c r="BE365" s="817"/>
      <c r="BF365" s="817"/>
      <c r="BG365" s="817"/>
      <c r="BH365" s="817"/>
      <c r="BI365" s="817"/>
      <c r="BJ365" s="817"/>
      <c r="BK365" s="817"/>
      <c r="BL365" s="817"/>
      <c r="BM365" s="817"/>
      <c r="BN365" s="818"/>
      <c r="BO365" s="731" t="str">
        <f>IF(データ!$C$325&lt;&gt;"",IF(OR(データ!$C$325&lt;&gt;"0",データ!$D$325&lt;&gt;"0"),データ!$C$325,""),"")</f>
        <v/>
      </c>
      <c r="BP365" s="732"/>
      <c r="BQ365" s="732"/>
      <c r="BR365" s="732"/>
      <c r="BS365" s="732"/>
      <c r="BT365" s="732"/>
      <c r="BU365" s="732"/>
      <c r="BV365" s="732"/>
      <c r="BW365" s="732"/>
      <c r="BX365" s="804"/>
      <c r="BY365" s="731" t="str">
        <f>IF(データ!$D$325&lt;&gt;"",IF(OR(データ!$C$325&lt;&gt;"0",データ!$D$325&lt;&gt;"0"),データ!$D$325,""),"")</f>
        <v/>
      </c>
      <c r="BZ365" s="732"/>
      <c r="CA365" s="732"/>
      <c r="CB365" s="732"/>
      <c r="CC365" s="732"/>
      <c r="CD365" s="732"/>
      <c r="CE365" s="732"/>
      <c r="CF365" s="874"/>
    </row>
    <row r="366" spans="1:84" ht="5.25" customHeight="1" x14ac:dyDescent="0.15">
      <c r="A366" s="1596"/>
      <c r="B366" s="1596"/>
      <c r="C366" s="1596"/>
      <c r="D366" s="1596"/>
      <c r="E366" s="1579" t="s">
        <v>146</v>
      </c>
      <c r="F366" s="1580"/>
      <c r="G366" s="1580"/>
      <c r="H366" s="1580"/>
      <c r="I366" s="1580"/>
      <c r="J366" s="1580"/>
      <c r="K366" s="1580"/>
      <c r="L366" s="1580"/>
      <c r="M366" s="1580"/>
      <c r="N366" s="1580"/>
      <c r="O366" s="1581"/>
      <c r="P366" s="731" t="str">
        <f>IF(データ!$F$203&lt;&gt;"",データ!$F$203,"")</f>
        <v/>
      </c>
      <c r="Q366" s="732"/>
      <c r="R366" s="732"/>
      <c r="S366" s="732"/>
      <c r="T366" s="732"/>
      <c r="U366" s="732"/>
      <c r="V366" s="732"/>
      <c r="W366" s="732"/>
      <c r="X366" s="732"/>
      <c r="Y366" s="732"/>
      <c r="Z366" s="732"/>
      <c r="AA366" s="732"/>
      <c r="AB366" s="732"/>
      <c r="AC366" s="732"/>
      <c r="AD366" s="765" t="s">
        <v>83</v>
      </c>
      <c r="AG366" s="819"/>
      <c r="AH366" s="820"/>
      <c r="AI366" s="820"/>
      <c r="AJ366" s="820"/>
      <c r="AK366" s="820"/>
      <c r="AL366" s="820"/>
      <c r="AM366" s="820"/>
      <c r="AN366" s="820"/>
      <c r="AO366" s="820"/>
      <c r="AP366" s="820"/>
      <c r="AQ366" s="820"/>
      <c r="AR366" s="820"/>
      <c r="AS366" s="820"/>
      <c r="AT366" s="820"/>
      <c r="AU366" s="820"/>
      <c r="AV366" s="820"/>
      <c r="AW366" s="820"/>
      <c r="AX366" s="820"/>
      <c r="AY366" s="820"/>
      <c r="AZ366" s="820"/>
      <c r="BA366" s="820"/>
      <c r="BB366" s="820"/>
      <c r="BC366" s="820"/>
      <c r="BD366" s="820"/>
      <c r="BE366" s="820"/>
      <c r="BF366" s="820"/>
      <c r="BG366" s="820"/>
      <c r="BH366" s="820"/>
      <c r="BI366" s="820"/>
      <c r="BJ366" s="820"/>
      <c r="BK366" s="820"/>
      <c r="BL366" s="820"/>
      <c r="BM366" s="820"/>
      <c r="BN366" s="821"/>
      <c r="BO366" s="733"/>
      <c r="BP366" s="734"/>
      <c r="BQ366" s="734"/>
      <c r="BR366" s="734"/>
      <c r="BS366" s="734"/>
      <c r="BT366" s="734"/>
      <c r="BU366" s="734"/>
      <c r="BV366" s="734"/>
      <c r="BW366" s="734"/>
      <c r="BX366" s="805"/>
      <c r="BY366" s="733"/>
      <c r="BZ366" s="734"/>
      <c r="CA366" s="734"/>
      <c r="CB366" s="734"/>
      <c r="CC366" s="734"/>
      <c r="CD366" s="734"/>
      <c r="CE366" s="734"/>
      <c r="CF366" s="875"/>
    </row>
    <row r="367" spans="1:84" ht="5.25" customHeight="1" x14ac:dyDescent="0.15">
      <c r="A367" s="1596"/>
      <c r="B367" s="1596"/>
      <c r="C367" s="1596"/>
      <c r="D367" s="1596"/>
      <c r="E367" s="771"/>
      <c r="F367" s="772"/>
      <c r="G367" s="772"/>
      <c r="H367" s="772"/>
      <c r="I367" s="772"/>
      <c r="J367" s="772"/>
      <c r="K367" s="772"/>
      <c r="L367" s="772"/>
      <c r="M367" s="772"/>
      <c r="N367" s="772"/>
      <c r="O367" s="773"/>
      <c r="P367" s="733"/>
      <c r="Q367" s="734"/>
      <c r="R367" s="734"/>
      <c r="S367" s="734"/>
      <c r="T367" s="734"/>
      <c r="U367" s="734"/>
      <c r="V367" s="734"/>
      <c r="W367" s="734"/>
      <c r="X367" s="734"/>
      <c r="Y367" s="734"/>
      <c r="Z367" s="734"/>
      <c r="AA367" s="734"/>
      <c r="AB367" s="734"/>
      <c r="AC367" s="734"/>
      <c r="AD367" s="766"/>
      <c r="AG367" s="819"/>
      <c r="AH367" s="820"/>
      <c r="AI367" s="820"/>
      <c r="AJ367" s="820"/>
      <c r="AK367" s="820"/>
      <c r="AL367" s="820"/>
      <c r="AM367" s="820"/>
      <c r="AN367" s="820"/>
      <c r="AO367" s="820"/>
      <c r="AP367" s="820"/>
      <c r="AQ367" s="820"/>
      <c r="AR367" s="820"/>
      <c r="AS367" s="820"/>
      <c r="AT367" s="820"/>
      <c r="AU367" s="820"/>
      <c r="AV367" s="820"/>
      <c r="AW367" s="820"/>
      <c r="AX367" s="820"/>
      <c r="AY367" s="820"/>
      <c r="AZ367" s="820"/>
      <c r="BA367" s="820"/>
      <c r="BB367" s="820"/>
      <c r="BC367" s="820"/>
      <c r="BD367" s="820"/>
      <c r="BE367" s="820"/>
      <c r="BF367" s="820"/>
      <c r="BG367" s="820"/>
      <c r="BH367" s="820"/>
      <c r="BI367" s="820"/>
      <c r="BJ367" s="820"/>
      <c r="BK367" s="820"/>
      <c r="BL367" s="820"/>
      <c r="BM367" s="820"/>
      <c r="BN367" s="821"/>
      <c r="BO367" s="733"/>
      <c r="BP367" s="734"/>
      <c r="BQ367" s="734"/>
      <c r="BR367" s="734"/>
      <c r="BS367" s="734"/>
      <c r="BT367" s="734"/>
      <c r="BU367" s="734"/>
      <c r="BV367" s="734"/>
      <c r="BW367" s="734"/>
      <c r="BX367" s="805"/>
      <c r="BY367" s="733"/>
      <c r="BZ367" s="734"/>
      <c r="CA367" s="734"/>
      <c r="CB367" s="734"/>
      <c r="CC367" s="734"/>
      <c r="CD367" s="734"/>
      <c r="CE367" s="734"/>
      <c r="CF367" s="875"/>
    </row>
    <row r="368" spans="1:84" ht="5.25" customHeight="1" thickBot="1" x14ac:dyDescent="0.2">
      <c r="A368" s="1596"/>
      <c r="B368" s="1596"/>
      <c r="C368" s="1596"/>
      <c r="D368" s="1596"/>
      <c r="E368" s="1582"/>
      <c r="F368" s="1583"/>
      <c r="G368" s="1583"/>
      <c r="H368" s="1583"/>
      <c r="I368" s="1583"/>
      <c r="J368" s="1583"/>
      <c r="K368" s="1583"/>
      <c r="L368" s="1583"/>
      <c r="M368" s="1583"/>
      <c r="N368" s="1583"/>
      <c r="O368" s="1584"/>
      <c r="P368" s="737"/>
      <c r="Q368" s="738"/>
      <c r="R368" s="738"/>
      <c r="S368" s="738"/>
      <c r="T368" s="738"/>
      <c r="U368" s="738"/>
      <c r="V368" s="738"/>
      <c r="W368" s="738"/>
      <c r="X368" s="738"/>
      <c r="Y368" s="738"/>
      <c r="Z368" s="738"/>
      <c r="AA368" s="738"/>
      <c r="AB368" s="738"/>
      <c r="AC368" s="738"/>
      <c r="AD368" s="767"/>
      <c r="AG368" s="967"/>
      <c r="AH368" s="968"/>
      <c r="AI368" s="968"/>
      <c r="AJ368" s="968"/>
      <c r="AK368" s="968"/>
      <c r="AL368" s="968"/>
      <c r="AM368" s="968"/>
      <c r="AN368" s="968"/>
      <c r="AO368" s="968"/>
      <c r="AP368" s="968"/>
      <c r="AQ368" s="968"/>
      <c r="AR368" s="968"/>
      <c r="AS368" s="968"/>
      <c r="AT368" s="968"/>
      <c r="AU368" s="968"/>
      <c r="AV368" s="968"/>
      <c r="AW368" s="968"/>
      <c r="AX368" s="968"/>
      <c r="AY368" s="968"/>
      <c r="AZ368" s="968"/>
      <c r="BA368" s="968"/>
      <c r="BB368" s="968"/>
      <c r="BC368" s="968"/>
      <c r="BD368" s="968"/>
      <c r="BE368" s="968"/>
      <c r="BF368" s="968"/>
      <c r="BG368" s="968"/>
      <c r="BH368" s="968"/>
      <c r="BI368" s="968"/>
      <c r="BJ368" s="968"/>
      <c r="BK368" s="968"/>
      <c r="BL368" s="968"/>
      <c r="BM368" s="968"/>
      <c r="BN368" s="969"/>
      <c r="BO368" s="737"/>
      <c r="BP368" s="738"/>
      <c r="BQ368" s="738"/>
      <c r="BR368" s="738"/>
      <c r="BS368" s="738"/>
      <c r="BT368" s="738"/>
      <c r="BU368" s="738"/>
      <c r="BV368" s="738"/>
      <c r="BW368" s="738"/>
      <c r="BX368" s="906"/>
      <c r="BY368" s="737"/>
      <c r="BZ368" s="738"/>
      <c r="CA368" s="738"/>
      <c r="CB368" s="738"/>
      <c r="CC368" s="738"/>
      <c r="CD368" s="738"/>
      <c r="CE368" s="738"/>
      <c r="CF368" s="881"/>
    </row>
    <row r="369" spans="1:84" ht="5.25" customHeight="1" x14ac:dyDescent="0.15">
      <c r="A369" s="1596"/>
      <c r="B369" s="1596"/>
      <c r="C369" s="1596"/>
      <c r="D369" s="1596"/>
      <c r="AR369" s="919" t="str">
        <f>IF(データ!$B$326&lt;&gt;"","他雑所得有り","")</f>
        <v/>
      </c>
      <c r="AS369" s="919"/>
      <c r="AT369" s="919"/>
      <c r="AU369" s="919"/>
      <c r="AV369" s="919"/>
      <c r="AW369" s="919"/>
      <c r="AX369" s="919"/>
      <c r="AY369" s="919"/>
      <c r="AZ369" s="919"/>
      <c r="BA369" s="919"/>
      <c r="BB369" s="919"/>
      <c r="BC369" s="919"/>
      <c r="BD369" s="919"/>
      <c r="BE369" s="919"/>
      <c r="BF369" s="919"/>
      <c r="BG369" s="919"/>
      <c r="BH369" s="919"/>
      <c r="BI369" s="919"/>
      <c r="BJ369" s="919"/>
      <c r="BK369" s="919"/>
      <c r="BL369" s="919"/>
      <c r="BM369" s="919"/>
      <c r="BN369" s="919"/>
    </row>
    <row r="370" spans="1:84" ht="4.5" customHeight="1" x14ac:dyDescent="0.15">
      <c r="A370" s="1596"/>
      <c r="B370" s="1596"/>
      <c r="C370" s="1596"/>
      <c r="D370" s="1596"/>
      <c r="E370" s="837" t="s">
        <v>464</v>
      </c>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c r="AJ370" s="837"/>
      <c r="AK370" s="837"/>
      <c r="AL370" s="837"/>
      <c r="AR370" s="920"/>
      <c r="AS370" s="920"/>
      <c r="AT370" s="920"/>
      <c r="AU370" s="920"/>
      <c r="AV370" s="920"/>
      <c r="AW370" s="920"/>
      <c r="AX370" s="920"/>
      <c r="AY370" s="920"/>
      <c r="AZ370" s="920"/>
      <c r="BA370" s="920"/>
      <c r="BB370" s="920"/>
      <c r="BC370" s="920"/>
      <c r="BD370" s="920"/>
      <c r="BE370" s="920"/>
      <c r="BF370" s="920"/>
      <c r="BG370" s="920"/>
      <c r="BH370" s="920"/>
      <c r="BI370" s="920"/>
      <c r="BJ370" s="920"/>
      <c r="BK370" s="920"/>
      <c r="BL370" s="920"/>
      <c r="BM370" s="920"/>
      <c r="BN370" s="920"/>
    </row>
    <row r="371" spans="1:84" ht="4.5" customHeight="1" x14ac:dyDescent="0.15">
      <c r="A371" s="1596"/>
      <c r="B371" s="1596"/>
      <c r="C371" s="1596"/>
      <c r="D371" s="1596"/>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c r="AJ371" s="837"/>
      <c r="AK371" s="837"/>
      <c r="AL371" s="837"/>
      <c r="AR371" s="920"/>
      <c r="AS371" s="920"/>
      <c r="AT371" s="920"/>
      <c r="AU371" s="920"/>
      <c r="AV371" s="920"/>
      <c r="AW371" s="920"/>
      <c r="AX371" s="920"/>
      <c r="AY371" s="920"/>
      <c r="AZ371" s="920"/>
      <c r="BA371" s="920"/>
      <c r="BB371" s="920"/>
      <c r="BC371" s="920"/>
      <c r="BD371" s="920"/>
      <c r="BE371" s="920"/>
      <c r="BF371" s="920"/>
      <c r="BG371" s="920"/>
      <c r="BH371" s="920"/>
      <c r="BI371" s="920"/>
      <c r="BJ371" s="920"/>
      <c r="BK371" s="920"/>
      <c r="BL371" s="920"/>
      <c r="BM371" s="920"/>
      <c r="BN371" s="920"/>
      <c r="BO371" s="16"/>
      <c r="BP371" s="16"/>
      <c r="BQ371" s="16"/>
      <c r="BR371" s="16"/>
      <c r="BS371" s="16"/>
      <c r="BT371" s="16"/>
      <c r="BU371" s="16"/>
      <c r="BV371" s="16"/>
      <c r="BW371" s="16"/>
      <c r="BX371" s="16"/>
      <c r="BY371" s="16"/>
      <c r="BZ371" s="16"/>
      <c r="CA371" s="16"/>
      <c r="CB371" s="16"/>
      <c r="CC371" s="16"/>
    </row>
    <row r="372" spans="1:84" ht="4.5" customHeight="1" thickBot="1" x14ac:dyDescent="0.2">
      <c r="A372" s="1596"/>
      <c r="B372" s="1596"/>
      <c r="C372" s="1596"/>
      <c r="D372" s="1596"/>
      <c r="E372" s="838"/>
      <c r="F372" s="838"/>
      <c r="G372" s="838"/>
      <c r="H372" s="838"/>
      <c r="I372" s="838"/>
      <c r="J372" s="838"/>
      <c r="K372" s="838"/>
      <c r="L372" s="838"/>
      <c r="M372" s="838"/>
      <c r="N372" s="838"/>
      <c r="O372" s="838"/>
      <c r="P372" s="838"/>
      <c r="Q372" s="838"/>
      <c r="R372" s="838"/>
      <c r="S372" s="838"/>
      <c r="T372" s="838"/>
      <c r="U372" s="838"/>
      <c r="V372" s="838"/>
      <c r="W372" s="838"/>
      <c r="X372" s="838"/>
      <c r="Y372" s="838"/>
      <c r="Z372" s="838"/>
      <c r="AA372" s="838"/>
      <c r="AB372" s="838"/>
      <c r="AC372" s="838"/>
      <c r="AD372" s="838"/>
      <c r="AE372" s="838"/>
      <c r="AF372" s="838"/>
      <c r="AG372" s="838"/>
      <c r="AH372" s="838"/>
      <c r="AI372" s="838"/>
      <c r="AJ372" s="838"/>
      <c r="AK372" s="838"/>
      <c r="AL372" s="838"/>
      <c r="BO372" s="21"/>
      <c r="BP372" s="21"/>
      <c r="BQ372" s="21"/>
      <c r="BR372" s="21"/>
      <c r="BS372" s="21"/>
      <c r="BT372" s="21"/>
      <c r="BU372" s="21"/>
      <c r="BV372" s="21"/>
      <c r="BW372" s="21"/>
      <c r="BX372" s="21" t="s">
        <v>43</v>
      </c>
      <c r="BY372" s="21"/>
      <c r="BZ372" s="16"/>
      <c r="CA372" s="16"/>
      <c r="CB372" s="16"/>
      <c r="CC372" s="16"/>
    </row>
    <row r="373" spans="1:84" ht="4.5" customHeight="1" x14ac:dyDescent="0.15">
      <c r="A373" s="1596"/>
      <c r="B373" s="1596"/>
      <c r="C373" s="1596"/>
      <c r="D373" s="1596"/>
      <c r="E373" s="882"/>
      <c r="F373" s="883"/>
      <c r="G373" s="883"/>
      <c r="H373" s="883"/>
      <c r="I373" s="883"/>
      <c r="J373" s="883"/>
      <c r="K373" s="883"/>
      <c r="L373" s="883"/>
      <c r="M373" s="883"/>
      <c r="N373" s="883"/>
      <c r="O373" s="883"/>
      <c r="P373" s="883"/>
      <c r="Q373" s="883"/>
      <c r="R373" s="884"/>
      <c r="S373" s="897" t="s">
        <v>66</v>
      </c>
      <c r="T373" s="898"/>
      <c r="U373" s="898"/>
      <c r="V373" s="898"/>
      <c r="W373" s="898"/>
      <c r="X373" s="898"/>
      <c r="Y373" s="898"/>
      <c r="Z373" s="898"/>
      <c r="AA373" s="898"/>
      <c r="AB373" s="898"/>
      <c r="AC373" s="898"/>
      <c r="AD373" s="899"/>
      <c r="AE373" s="897" t="s">
        <v>65</v>
      </c>
      <c r="AF373" s="898"/>
      <c r="AG373" s="898"/>
      <c r="AH373" s="898"/>
      <c r="AI373" s="898"/>
      <c r="AJ373" s="898"/>
      <c r="AK373" s="898"/>
      <c r="AL373" s="898"/>
      <c r="AM373" s="898"/>
      <c r="AN373" s="898"/>
      <c r="AO373" s="898"/>
      <c r="AP373" s="898"/>
      <c r="AQ373" s="899"/>
      <c r="AR373" s="961" t="s">
        <v>44</v>
      </c>
      <c r="AS373" s="962"/>
      <c r="AT373" s="962"/>
      <c r="AU373" s="962"/>
      <c r="AV373" s="962"/>
      <c r="AW373" s="962"/>
      <c r="AX373" s="962"/>
      <c r="AY373" s="962"/>
      <c r="AZ373" s="962"/>
      <c r="BA373" s="962"/>
      <c r="BB373" s="962"/>
      <c r="BC373" s="962"/>
      <c r="BD373" s="970"/>
      <c r="BE373" s="897" t="s">
        <v>67</v>
      </c>
      <c r="BF373" s="898"/>
      <c r="BG373" s="898"/>
      <c r="BH373" s="898"/>
      <c r="BI373" s="898"/>
      <c r="BJ373" s="898"/>
      <c r="BK373" s="898"/>
      <c r="BL373" s="898"/>
      <c r="BM373" s="898"/>
      <c r="BN373" s="898"/>
      <c r="BO373" s="898"/>
      <c r="BP373" s="898"/>
      <c r="BQ373" s="899"/>
      <c r="BR373" s="961" t="s">
        <v>45</v>
      </c>
      <c r="BS373" s="962"/>
      <c r="BT373" s="962"/>
      <c r="BU373" s="962"/>
      <c r="BV373" s="962"/>
      <c r="BW373" s="962"/>
      <c r="BX373" s="962"/>
      <c r="BY373" s="962"/>
      <c r="BZ373" s="962"/>
      <c r="CA373" s="962"/>
      <c r="CB373" s="962"/>
      <c r="CC373" s="962"/>
      <c r="CD373" s="962"/>
      <c r="CE373" s="962"/>
      <c r="CF373" s="963"/>
    </row>
    <row r="374" spans="1:84" ht="4.5" customHeight="1" x14ac:dyDescent="0.15">
      <c r="A374" s="1596"/>
      <c r="B374" s="1596"/>
      <c r="C374" s="1596"/>
      <c r="D374" s="1596"/>
      <c r="E374" s="885"/>
      <c r="F374" s="886"/>
      <c r="G374" s="886"/>
      <c r="H374" s="886"/>
      <c r="I374" s="886"/>
      <c r="J374" s="886"/>
      <c r="K374" s="886"/>
      <c r="L374" s="886"/>
      <c r="M374" s="886"/>
      <c r="N374" s="886"/>
      <c r="O374" s="886"/>
      <c r="P374" s="886"/>
      <c r="Q374" s="886"/>
      <c r="R374" s="887"/>
      <c r="S374" s="900"/>
      <c r="T374" s="901"/>
      <c r="U374" s="901"/>
      <c r="V374" s="901"/>
      <c r="W374" s="901"/>
      <c r="X374" s="901"/>
      <c r="Y374" s="901"/>
      <c r="Z374" s="901"/>
      <c r="AA374" s="901"/>
      <c r="AB374" s="901"/>
      <c r="AC374" s="901"/>
      <c r="AD374" s="902"/>
      <c r="AE374" s="900"/>
      <c r="AF374" s="901"/>
      <c r="AG374" s="901"/>
      <c r="AH374" s="901"/>
      <c r="AI374" s="901"/>
      <c r="AJ374" s="901"/>
      <c r="AK374" s="901"/>
      <c r="AL374" s="901"/>
      <c r="AM374" s="901"/>
      <c r="AN374" s="901"/>
      <c r="AO374" s="901"/>
      <c r="AP374" s="901"/>
      <c r="AQ374" s="902"/>
      <c r="AR374" s="964"/>
      <c r="AS374" s="965"/>
      <c r="AT374" s="965"/>
      <c r="AU374" s="965"/>
      <c r="AV374" s="965"/>
      <c r="AW374" s="965"/>
      <c r="AX374" s="965"/>
      <c r="AY374" s="965"/>
      <c r="AZ374" s="965"/>
      <c r="BA374" s="965"/>
      <c r="BB374" s="965"/>
      <c r="BC374" s="965"/>
      <c r="BD374" s="971"/>
      <c r="BE374" s="900"/>
      <c r="BF374" s="901"/>
      <c r="BG374" s="901"/>
      <c r="BH374" s="901"/>
      <c r="BI374" s="901"/>
      <c r="BJ374" s="901"/>
      <c r="BK374" s="901"/>
      <c r="BL374" s="901"/>
      <c r="BM374" s="901"/>
      <c r="BN374" s="901"/>
      <c r="BO374" s="901"/>
      <c r="BP374" s="901"/>
      <c r="BQ374" s="902"/>
      <c r="BR374" s="964"/>
      <c r="BS374" s="965"/>
      <c r="BT374" s="965"/>
      <c r="BU374" s="965"/>
      <c r="BV374" s="965"/>
      <c r="BW374" s="965"/>
      <c r="BX374" s="965"/>
      <c r="BY374" s="965"/>
      <c r="BZ374" s="965"/>
      <c r="CA374" s="965"/>
      <c r="CB374" s="965"/>
      <c r="CC374" s="965"/>
      <c r="CD374" s="965"/>
      <c r="CE374" s="965"/>
      <c r="CF374" s="966"/>
    </row>
    <row r="375" spans="1:84" ht="4.5" customHeight="1" x14ac:dyDescent="0.15">
      <c r="A375" s="1596"/>
      <c r="B375" s="1596"/>
      <c r="C375" s="1596"/>
      <c r="D375" s="1596"/>
      <c r="E375" s="885"/>
      <c r="F375" s="886"/>
      <c r="G375" s="886"/>
      <c r="H375" s="886"/>
      <c r="I375" s="886"/>
      <c r="J375" s="886"/>
      <c r="K375" s="886"/>
      <c r="L375" s="886"/>
      <c r="M375" s="886"/>
      <c r="N375" s="886"/>
      <c r="O375" s="886"/>
      <c r="P375" s="886"/>
      <c r="Q375" s="886"/>
      <c r="R375" s="887"/>
      <c r="S375" s="900"/>
      <c r="T375" s="901"/>
      <c r="U375" s="901"/>
      <c r="V375" s="901"/>
      <c r="W375" s="901"/>
      <c r="X375" s="901"/>
      <c r="Y375" s="901"/>
      <c r="Z375" s="901"/>
      <c r="AA375" s="901"/>
      <c r="AB375" s="901"/>
      <c r="AC375" s="901"/>
      <c r="AD375" s="902"/>
      <c r="AE375" s="900"/>
      <c r="AF375" s="901"/>
      <c r="AG375" s="901"/>
      <c r="AH375" s="901"/>
      <c r="AI375" s="901"/>
      <c r="AJ375" s="901"/>
      <c r="AK375" s="901"/>
      <c r="AL375" s="901"/>
      <c r="AM375" s="901"/>
      <c r="AN375" s="901"/>
      <c r="AO375" s="901"/>
      <c r="AP375" s="901"/>
      <c r="AQ375" s="902"/>
      <c r="AR375" s="972" t="s">
        <v>46</v>
      </c>
      <c r="AS375" s="973"/>
      <c r="AT375" s="973"/>
      <c r="AU375" s="973"/>
      <c r="AV375" s="973"/>
      <c r="AW375" s="973"/>
      <c r="AX375" s="973"/>
      <c r="AY375" s="973"/>
      <c r="AZ375" s="973"/>
      <c r="BA375" s="973"/>
      <c r="BB375" s="973"/>
      <c r="BC375" s="973"/>
      <c r="BD375" s="974"/>
      <c r="BE375" s="900"/>
      <c r="BF375" s="901"/>
      <c r="BG375" s="901"/>
      <c r="BH375" s="901"/>
      <c r="BI375" s="901"/>
      <c r="BJ375" s="901"/>
      <c r="BK375" s="901"/>
      <c r="BL375" s="901"/>
      <c r="BM375" s="901"/>
      <c r="BN375" s="901"/>
      <c r="BO375" s="901"/>
      <c r="BP375" s="901"/>
      <c r="BQ375" s="902"/>
      <c r="BR375" s="972" t="s">
        <v>47</v>
      </c>
      <c r="BS375" s="973"/>
      <c r="BT375" s="973"/>
      <c r="BU375" s="973"/>
      <c r="BV375" s="973"/>
      <c r="BW375" s="973"/>
      <c r="BX375" s="973"/>
      <c r="BY375" s="973"/>
      <c r="BZ375" s="973"/>
      <c r="CA375" s="973"/>
      <c r="CB375" s="973"/>
      <c r="CC375" s="973"/>
      <c r="CD375" s="973"/>
      <c r="CE375" s="973"/>
      <c r="CF375" s="978"/>
    </row>
    <row r="376" spans="1:84" ht="4.5" customHeight="1" x14ac:dyDescent="0.15">
      <c r="A376" s="1596"/>
      <c r="B376" s="1596"/>
      <c r="C376" s="1596"/>
      <c r="D376" s="1596"/>
      <c r="E376" s="888"/>
      <c r="F376" s="889"/>
      <c r="G376" s="889"/>
      <c r="H376" s="889"/>
      <c r="I376" s="889"/>
      <c r="J376" s="889"/>
      <c r="K376" s="889"/>
      <c r="L376" s="889"/>
      <c r="M376" s="889"/>
      <c r="N376" s="889"/>
      <c r="O376" s="889"/>
      <c r="P376" s="889"/>
      <c r="Q376" s="889"/>
      <c r="R376" s="890"/>
      <c r="S376" s="903"/>
      <c r="T376" s="904"/>
      <c r="U376" s="904"/>
      <c r="V376" s="904"/>
      <c r="W376" s="904"/>
      <c r="X376" s="904"/>
      <c r="Y376" s="904"/>
      <c r="Z376" s="904"/>
      <c r="AA376" s="904"/>
      <c r="AB376" s="904"/>
      <c r="AC376" s="904"/>
      <c r="AD376" s="905"/>
      <c r="AE376" s="903"/>
      <c r="AF376" s="904"/>
      <c r="AG376" s="904"/>
      <c r="AH376" s="904"/>
      <c r="AI376" s="904"/>
      <c r="AJ376" s="904"/>
      <c r="AK376" s="904"/>
      <c r="AL376" s="904"/>
      <c r="AM376" s="904"/>
      <c r="AN376" s="904"/>
      <c r="AO376" s="904"/>
      <c r="AP376" s="904"/>
      <c r="AQ376" s="905"/>
      <c r="AR376" s="975"/>
      <c r="AS376" s="976"/>
      <c r="AT376" s="976"/>
      <c r="AU376" s="976"/>
      <c r="AV376" s="976"/>
      <c r="AW376" s="976"/>
      <c r="AX376" s="976"/>
      <c r="AY376" s="976"/>
      <c r="AZ376" s="976"/>
      <c r="BA376" s="976"/>
      <c r="BB376" s="976"/>
      <c r="BC376" s="976"/>
      <c r="BD376" s="977"/>
      <c r="BE376" s="903"/>
      <c r="BF376" s="904"/>
      <c r="BG376" s="904"/>
      <c r="BH376" s="904"/>
      <c r="BI376" s="904"/>
      <c r="BJ376" s="904"/>
      <c r="BK376" s="904"/>
      <c r="BL376" s="904"/>
      <c r="BM376" s="904"/>
      <c r="BN376" s="904"/>
      <c r="BO376" s="904"/>
      <c r="BP376" s="904"/>
      <c r="BQ376" s="905"/>
      <c r="BR376" s="975"/>
      <c r="BS376" s="976"/>
      <c r="BT376" s="976"/>
      <c r="BU376" s="976"/>
      <c r="BV376" s="976"/>
      <c r="BW376" s="976"/>
      <c r="BX376" s="976"/>
      <c r="BY376" s="976"/>
      <c r="BZ376" s="976"/>
      <c r="CA376" s="976"/>
      <c r="CB376" s="976"/>
      <c r="CC376" s="976"/>
      <c r="CD376" s="976"/>
      <c r="CE376" s="976"/>
      <c r="CF376" s="979"/>
    </row>
    <row r="377" spans="1:84" ht="4.5" customHeight="1" x14ac:dyDescent="0.15">
      <c r="A377" s="1596"/>
      <c r="B377" s="1596"/>
      <c r="C377" s="1596"/>
      <c r="D377" s="1596"/>
      <c r="E377" s="907" t="s">
        <v>48</v>
      </c>
      <c r="F377" s="908"/>
      <c r="G377" s="908"/>
      <c r="H377" s="908"/>
      <c r="I377" s="908"/>
      <c r="J377" s="908"/>
      <c r="K377" s="909"/>
      <c r="L377" s="921" t="s">
        <v>49</v>
      </c>
      <c r="M377" s="922"/>
      <c r="N377" s="922"/>
      <c r="O377" s="922"/>
      <c r="P377" s="922"/>
      <c r="Q377" s="922"/>
      <c r="R377" s="923"/>
      <c r="S377" s="891" t="str">
        <f>IF(データ!$B$54&lt;&gt;"",IF(OR(データ!$H$54&lt;&gt;"",データ!$B$54&lt;&gt;"0",データ!$C$54&lt;&gt;"0"),データ!$B$54,""),"")</f>
        <v/>
      </c>
      <c r="T377" s="892"/>
      <c r="U377" s="892"/>
      <c r="V377" s="892"/>
      <c r="W377" s="892"/>
      <c r="X377" s="892"/>
      <c r="Y377" s="892"/>
      <c r="Z377" s="892"/>
      <c r="AA377" s="892"/>
      <c r="AB377" s="892"/>
      <c r="AC377" s="892"/>
      <c r="AD377" s="844" t="s">
        <v>9</v>
      </c>
      <c r="AE377" s="891" t="str">
        <f>IF(データ!$C$54&lt;&gt;"",IF(OR(データ!$H$54&lt;&gt;"",データ!$B$54&lt;&gt;"0",データ!$C$54&lt;&gt;"0"),データ!$C$54,""),"")</f>
        <v/>
      </c>
      <c r="AF377" s="892"/>
      <c r="AG377" s="892"/>
      <c r="AH377" s="892"/>
      <c r="AI377" s="892"/>
      <c r="AJ377" s="892"/>
      <c r="AK377" s="892"/>
      <c r="AL377" s="892"/>
      <c r="AM377" s="892"/>
      <c r="AN377" s="892"/>
      <c r="AO377" s="892"/>
      <c r="AP377" s="892"/>
      <c r="AQ377" s="844" t="s">
        <v>9</v>
      </c>
      <c r="AR377" s="891" t="str">
        <f>IF(データ!$F$54&lt;&gt;"",IF(OR(データ!$H$54&lt;&gt;"",データ!$B$54&lt;&gt;"0",データ!$C$54&lt;&gt;"0"),データ!$F$54,""),"")</f>
        <v/>
      </c>
      <c r="AS377" s="892"/>
      <c r="AT377" s="892"/>
      <c r="AU377" s="892"/>
      <c r="AV377" s="892"/>
      <c r="AW377" s="892"/>
      <c r="AX377" s="892"/>
      <c r="AY377" s="892"/>
      <c r="AZ377" s="892"/>
      <c r="BA377" s="892"/>
      <c r="BB377" s="892"/>
      <c r="BC377" s="892"/>
      <c r="BD377" s="844" t="s">
        <v>9</v>
      </c>
      <c r="BE377" s="955" t="str">
        <f>IF(データ!$D$54&lt;&gt;"",IF(OR(OR(データ!$H$54&lt;&gt;"",データ!$B$54&lt;&gt;"0",データ!$C$54&lt;&gt;"0"),OR(データ!$H$55&lt;&gt;"",データ!$B$55&lt;&gt;"0",データ!$C$55&lt;&gt;"0")),SUM(VALUE(データ!$D$54),VALUE(データ!$D$55)),""),"")</f>
        <v/>
      </c>
      <c r="BF377" s="956"/>
      <c r="BG377" s="956"/>
      <c r="BH377" s="956"/>
      <c r="BI377" s="956"/>
      <c r="BJ377" s="956"/>
      <c r="BK377" s="956"/>
      <c r="BL377" s="956"/>
      <c r="BM377" s="956"/>
      <c r="BN377" s="956"/>
      <c r="BO377" s="956"/>
      <c r="BP377" s="956"/>
      <c r="BQ377" s="844" t="s">
        <v>84</v>
      </c>
      <c r="BR377" s="980" t="s">
        <v>50</v>
      </c>
      <c r="BS377" s="892" t="str">
        <f>IF(データ!$I$54&lt;&gt;"",IF(OR(データ!$H$54&lt;&gt;"",データ!$B$54&lt;&gt;"0",データ!$C$54&lt;&gt;"0"),データ!$I$54,""),"")</f>
        <v/>
      </c>
      <c r="BT377" s="892"/>
      <c r="BU377" s="892"/>
      <c r="BV377" s="892"/>
      <c r="BW377" s="892"/>
      <c r="BX377" s="892"/>
      <c r="BY377" s="892"/>
      <c r="BZ377" s="892"/>
      <c r="CA377" s="892"/>
      <c r="CB377" s="892"/>
      <c r="CC377" s="892"/>
      <c r="CD377" s="892"/>
      <c r="CE377" s="892"/>
      <c r="CF377" s="765" t="s">
        <v>68</v>
      </c>
    </row>
    <row r="378" spans="1:84" ht="4.5" customHeight="1" x14ac:dyDescent="0.15">
      <c r="A378" s="1596"/>
      <c r="B378" s="1596"/>
      <c r="C378" s="1596"/>
      <c r="D378" s="1596"/>
      <c r="E378" s="910"/>
      <c r="F378" s="911"/>
      <c r="G378" s="911"/>
      <c r="H378" s="911"/>
      <c r="I378" s="911"/>
      <c r="J378" s="911"/>
      <c r="K378" s="912"/>
      <c r="L378" s="924"/>
      <c r="M378" s="925"/>
      <c r="N378" s="925"/>
      <c r="O378" s="925"/>
      <c r="P378" s="925"/>
      <c r="Q378" s="925"/>
      <c r="R378" s="926"/>
      <c r="S378" s="893"/>
      <c r="T378" s="894"/>
      <c r="U378" s="894"/>
      <c r="V378" s="894"/>
      <c r="W378" s="894"/>
      <c r="X378" s="894"/>
      <c r="Y378" s="894"/>
      <c r="Z378" s="894"/>
      <c r="AA378" s="894"/>
      <c r="AB378" s="894"/>
      <c r="AC378" s="894"/>
      <c r="AD378" s="845"/>
      <c r="AE378" s="893"/>
      <c r="AF378" s="894"/>
      <c r="AG378" s="894"/>
      <c r="AH378" s="894"/>
      <c r="AI378" s="894"/>
      <c r="AJ378" s="894"/>
      <c r="AK378" s="894"/>
      <c r="AL378" s="894"/>
      <c r="AM378" s="894"/>
      <c r="AN378" s="894"/>
      <c r="AO378" s="894"/>
      <c r="AP378" s="894"/>
      <c r="AQ378" s="845"/>
      <c r="AR378" s="893"/>
      <c r="AS378" s="894"/>
      <c r="AT378" s="894"/>
      <c r="AU378" s="894"/>
      <c r="AV378" s="894"/>
      <c r="AW378" s="894"/>
      <c r="AX378" s="894"/>
      <c r="AY378" s="894"/>
      <c r="AZ378" s="894"/>
      <c r="BA378" s="894"/>
      <c r="BB378" s="894"/>
      <c r="BC378" s="894"/>
      <c r="BD378" s="845"/>
      <c r="BE378" s="957"/>
      <c r="BF378" s="958"/>
      <c r="BG378" s="958"/>
      <c r="BH378" s="958"/>
      <c r="BI378" s="958"/>
      <c r="BJ378" s="958"/>
      <c r="BK378" s="958"/>
      <c r="BL378" s="958"/>
      <c r="BM378" s="958"/>
      <c r="BN378" s="958"/>
      <c r="BO378" s="958"/>
      <c r="BP378" s="958"/>
      <c r="BQ378" s="845"/>
      <c r="BR378" s="981"/>
      <c r="BS378" s="894"/>
      <c r="BT378" s="894"/>
      <c r="BU378" s="894"/>
      <c r="BV378" s="894"/>
      <c r="BW378" s="894"/>
      <c r="BX378" s="894"/>
      <c r="BY378" s="894"/>
      <c r="BZ378" s="894"/>
      <c r="CA378" s="894"/>
      <c r="CB378" s="894"/>
      <c r="CC378" s="894"/>
      <c r="CD378" s="894"/>
      <c r="CE378" s="894"/>
      <c r="CF378" s="766"/>
    </row>
    <row r="379" spans="1:84" ht="4.5" customHeight="1" x14ac:dyDescent="0.15">
      <c r="A379" s="1596"/>
      <c r="B379" s="1596"/>
      <c r="C379" s="1596"/>
      <c r="D379" s="1596"/>
      <c r="E379" s="910"/>
      <c r="F379" s="911"/>
      <c r="G379" s="911"/>
      <c r="H379" s="911"/>
      <c r="I379" s="911"/>
      <c r="J379" s="911"/>
      <c r="K379" s="912"/>
      <c r="L379" s="924"/>
      <c r="M379" s="925"/>
      <c r="N379" s="925"/>
      <c r="O379" s="925"/>
      <c r="P379" s="925"/>
      <c r="Q379" s="925"/>
      <c r="R379" s="926"/>
      <c r="S379" s="893"/>
      <c r="T379" s="894"/>
      <c r="U379" s="894"/>
      <c r="V379" s="894"/>
      <c r="W379" s="894"/>
      <c r="X379" s="894"/>
      <c r="Y379" s="894"/>
      <c r="Z379" s="894"/>
      <c r="AA379" s="894"/>
      <c r="AB379" s="894"/>
      <c r="AC379" s="894"/>
      <c r="AD379" s="845"/>
      <c r="AE379" s="893"/>
      <c r="AF379" s="894"/>
      <c r="AG379" s="894"/>
      <c r="AH379" s="894"/>
      <c r="AI379" s="894"/>
      <c r="AJ379" s="894"/>
      <c r="AK379" s="894"/>
      <c r="AL379" s="894"/>
      <c r="AM379" s="894"/>
      <c r="AN379" s="894"/>
      <c r="AO379" s="894"/>
      <c r="AP379" s="894"/>
      <c r="AQ379" s="845"/>
      <c r="AR379" s="893"/>
      <c r="AS379" s="894"/>
      <c r="AT379" s="894"/>
      <c r="AU379" s="894"/>
      <c r="AV379" s="894"/>
      <c r="AW379" s="894"/>
      <c r="AX379" s="894"/>
      <c r="AY379" s="894"/>
      <c r="AZ379" s="894"/>
      <c r="BA379" s="894"/>
      <c r="BB379" s="894"/>
      <c r="BC379" s="894"/>
      <c r="BD379" s="845"/>
      <c r="BE379" s="957"/>
      <c r="BF379" s="958"/>
      <c r="BG379" s="958"/>
      <c r="BH379" s="958"/>
      <c r="BI379" s="958"/>
      <c r="BJ379" s="958"/>
      <c r="BK379" s="958"/>
      <c r="BL379" s="958"/>
      <c r="BM379" s="958"/>
      <c r="BN379" s="958"/>
      <c r="BO379" s="958"/>
      <c r="BP379" s="958"/>
      <c r="BQ379" s="845"/>
      <c r="BR379" s="981"/>
      <c r="BS379" s="894"/>
      <c r="BT379" s="894"/>
      <c r="BU379" s="894"/>
      <c r="BV379" s="894"/>
      <c r="BW379" s="894"/>
      <c r="BX379" s="894"/>
      <c r="BY379" s="894"/>
      <c r="BZ379" s="894"/>
      <c r="CA379" s="894"/>
      <c r="CB379" s="894"/>
      <c r="CC379" s="894"/>
      <c r="CD379" s="894"/>
      <c r="CE379" s="894"/>
      <c r="CF379" s="766"/>
    </row>
    <row r="380" spans="1:84" ht="4.5" customHeight="1" x14ac:dyDescent="0.15">
      <c r="A380" s="1596"/>
      <c r="B380" s="1596"/>
      <c r="C380" s="1596"/>
      <c r="D380" s="1596"/>
      <c r="E380" s="910"/>
      <c r="F380" s="911"/>
      <c r="G380" s="911"/>
      <c r="H380" s="911"/>
      <c r="I380" s="911"/>
      <c r="J380" s="911"/>
      <c r="K380" s="912"/>
      <c r="L380" s="927"/>
      <c r="M380" s="928"/>
      <c r="N380" s="928"/>
      <c r="O380" s="928"/>
      <c r="P380" s="928"/>
      <c r="Q380" s="928"/>
      <c r="R380" s="929"/>
      <c r="S380" s="895"/>
      <c r="T380" s="896"/>
      <c r="U380" s="896"/>
      <c r="V380" s="896"/>
      <c r="W380" s="896"/>
      <c r="X380" s="896"/>
      <c r="Y380" s="896"/>
      <c r="Z380" s="896"/>
      <c r="AA380" s="896"/>
      <c r="AB380" s="896"/>
      <c r="AC380" s="896"/>
      <c r="AD380" s="846"/>
      <c r="AE380" s="895"/>
      <c r="AF380" s="896"/>
      <c r="AG380" s="896"/>
      <c r="AH380" s="896"/>
      <c r="AI380" s="896"/>
      <c r="AJ380" s="896"/>
      <c r="AK380" s="896"/>
      <c r="AL380" s="896"/>
      <c r="AM380" s="896"/>
      <c r="AN380" s="896"/>
      <c r="AO380" s="896"/>
      <c r="AP380" s="896"/>
      <c r="AQ380" s="846"/>
      <c r="AR380" s="895"/>
      <c r="AS380" s="896"/>
      <c r="AT380" s="896"/>
      <c r="AU380" s="896"/>
      <c r="AV380" s="896"/>
      <c r="AW380" s="896"/>
      <c r="AX380" s="896"/>
      <c r="AY380" s="896"/>
      <c r="AZ380" s="896"/>
      <c r="BA380" s="896"/>
      <c r="BB380" s="896"/>
      <c r="BC380" s="896"/>
      <c r="BD380" s="846"/>
      <c r="BE380" s="957"/>
      <c r="BF380" s="958"/>
      <c r="BG380" s="958"/>
      <c r="BH380" s="958"/>
      <c r="BI380" s="958"/>
      <c r="BJ380" s="958"/>
      <c r="BK380" s="958"/>
      <c r="BL380" s="958"/>
      <c r="BM380" s="958"/>
      <c r="BN380" s="958"/>
      <c r="BO380" s="958"/>
      <c r="BP380" s="958"/>
      <c r="BQ380" s="845"/>
      <c r="BR380" s="982"/>
      <c r="BS380" s="896"/>
      <c r="BT380" s="896"/>
      <c r="BU380" s="896"/>
      <c r="BV380" s="896"/>
      <c r="BW380" s="896"/>
      <c r="BX380" s="896"/>
      <c r="BY380" s="896"/>
      <c r="BZ380" s="896"/>
      <c r="CA380" s="896"/>
      <c r="CB380" s="896"/>
      <c r="CC380" s="896"/>
      <c r="CD380" s="896"/>
      <c r="CE380" s="896"/>
      <c r="CF380" s="877"/>
    </row>
    <row r="381" spans="1:84" ht="4.5" customHeight="1" x14ac:dyDescent="0.15">
      <c r="A381" s="1596"/>
      <c r="B381" s="1596"/>
      <c r="C381" s="1596"/>
      <c r="D381" s="1596"/>
      <c r="E381" s="910"/>
      <c r="F381" s="911"/>
      <c r="G381" s="911"/>
      <c r="H381" s="911"/>
      <c r="I381" s="911"/>
      <c r="J381" s="911"/>
      <c r="K381" s="912"/>
      <c r="L381" s="921" t="s">
        <v>51</v>
      </c>
      <c r="M381" s="922"/>
      <c r="N381" s="922"/>
      <c r="O381" s="922"/>
      <c r="P381" s="922"/>
      <c r="Q381" s="922"/>
      <c r="R381" s="923"/>
      <c r="S381" s="891" t="str">
        <f>IF(データ!$B$55&lt;&gt;"",IF(OR(データ!$H$55&lt;&gt;"",データ!$B$55&lt;&gt;"0",データ!$C$55&lt;&gt;"0"),データ!$B$55,""),"")</f>
        <v/>
      </c>
      <c r="T381" s="892"/>
      <c r="U381" s="892"/>
      <c r="V381" s="892"/>
      <c r="W381" s="892"/>
      <c r="X381" s="892"/>
      <c r="Y381" s="892"/>
      <c r="Z381" s="892"/>
      <c r="AA381" s="892"/>
      <c r="AB381" s="892"/>
      <c r="AC381" s="892"/>
      <c r="AD381" s="916"/>
      <c r="AE381" s="891" t="str">
        <f>IF(データ!$C$55&lt;&gt;"",IF(OR(データ!$H$55&lt;&gt;"",データ!$B$55&lt;&gt;"0",データ!$C$55&lt;&gt;"0"),データ!$C$55,""),"")</f>
        <v/>
      </c>
      <c r="AF381" s="892"/>
      <c r="AG381" s="892"/>
      <c r="AH381" s="892"/>
      <c r="AI381" s="892"/>
      <c r="AJ381" s="892"/>
      <c r="AK381" s="892"/>
      <c r="AL381" s="892"/>
      <c r="AM381" s="892"/>
      <c r="AN381" s="892"/>
      <c r="AO381" s="892"/>
      <c r="AP381" s="892"/>
      <c r="AQ381" s="804"/>
      <c r="AR381" s="891" t="str">
        <f>IF(データ!$F$55&lt;&gt;"",IF(OR(データ!$H$55&lt;&gt;"",データ!$B$55&lt;&gt;"0",データ!$C$55&lt;&gt;"0"),データ!$F$55,""),"")</f>
        <v/>
      </c>
      <c r="AS381" s="892"/>
      <c r="AT381" s="892"/>
      <c r="AU381" s="892"/>
      <c r="AV381" s="892"/>
      <c r="AW381" s="892"/>
      <c r="AX381" s="892"/>
      <c r="AY381" s="892"/>
      <c r="AZ381" s="892"/>
      <c r="BA381" s="892"/>
      <c r="BB381" s="892"/>
      <c r="BC381" s="892"/>
      <c r="BD381" s="804"/>
      <c r="BE381" s="957"/>
      <c r="BF381" s="958"/>
      <c r="BG381" s="958"/>
      <c r="BH381" s="958"/>
      <c r="BI381" s="958"/>
      <c r="BJ381" s="958"/>
      <c r="BK381" s="958"/>
      <c r="BL381" s="958"/>
      <c r="BM381" s="958"/>
      <c r="BN381" s="958"/>
      <c r="BO381" s="958"/>
      <c r="BP381" s="958"/>
      <c r="BQ381" s="845"/>
      <c r="BR381" s="980" t="s">
        <v>52</v>
      </c>
      <c r="BS381" s="892" t="str">
        <f>IF(データ!$I$55&lt;&gt;"",IF(OR(データ!$H$55&lt;&gt;"",データ!$B$55&lt;&gt;"0",データ!$C$55&lt;&gt;"0"),データ!$I$55,""),"")</f>
        <v/>
      </c>
      <c r="BT381" s="892"/>
      <c r="BU381" s="892"/>
      <c r="BV381" s="892"/>
      <c r="BW381" s="892"/>
      <c r="BX381" s="892"/>
      <c r="BY381" s="892"/>
      <c r="BZ381" s="892"/>
      <c r="CA381" s="892"/>
      <c r="CB381" s="892"/>
      <c r="CC381" s="892"/>
      <c r="CD381" s="892"/>
      <c r="CE381" s="892"/>
      <c r="CF381" s="874"/>
    </row>
    <row r="382" spans="1:84" ht="4.5" customHeight="1" x14ac:dyDescent="0.15">
      <c r="A382" s="1596"/>
      <c r="B382" s="1596"/>
      <c r="C382" s="1596"/>
      <c r="D382" s="1596"/>
      <c r="E382" s="910"/>
      <c r="F382" s="911"/>
      <c r="G382" s="911"/>
      <c r="H382" s="911"/>
      <c r="I382" s="911"/>
      <c r="J382" s="911"/>
      <c r="K382" s="912"/>
      <c r="L382" s="924"/>
      <c r="M382" s="925"/>
      <c r="N382" s="925"/>
      <c r="O382" s="925"/>
      <c r="P382" s="925"/>
      <c r="Q382" s="925"/>
      <c r="R382" s="926"/>
      <c r="S382" s="893"/>
      <c r="T382" s="894"/>
      <c r="U382" s="894"/>
      <c r="V382" s="894"/>
      <c r="W382" s="894"/>
      <c r="X382" s="894"/>
      <c r="Y382" s="894"/>
      <c r="Z382" s="894"/>
      <c r="AA382" s="894"/>
      <c r="AB382" s="894"/>
      <c r="AC382" s="894"/>
      <c r="AD382" s="917"/>
      <c r="AE382" s="893"/>
      <c r="AF382" s="894"/>
      <c r="AG382" s="894"/>
      <c r="AH382" s="894"/>
      <c r="AI382" s="894"/>
      <c r="AJ382" s="894"/>
      <c r="AK382" s="894"/>
      <c r="AL382" s="894"/>
      <c r="AM382" s="894"/>
      <c r="AN382" s="894"/>
      <c r="AO382" s="894"/>
      <c r="AP382" s="894"/>
      <c r="AQ382" s="805"/>
      <c r="AR382" s="893"/>
      <c r="AS382" s="894"/>
      <c r="AT382" s="894"/>
      <c r="AU382" s="894"/>
      <c r="AV382" s="894"/>
      <c r="AW382" s="894"/>
      <c r="AX382" s="894"/>
      <c r="AY382" s="894"/>
      <c r="AZ382" s="894"/>
      <c r="BA382" s="894"/>
      <c r="BB382" s="894"/>
      <c r="BC382" s="894"/>
      <c r="BD382" s="805"/>
      <c r="BE382" s="957"/>
      <c r="BF382" s="958"/>
      <c r="BG382" s="958"/>
      <c r="BH382" s="958"/>
      <c r="BI382" s="958"/>
      <c r="BJ382" s="958"/>
      <c r="BK382" s="958"/>
      <c r="BL382" s="958"/>
      <c r="BM382" s="958"/>
      <c r="BN382" s="958"/>
      <c r="BO382" s="958"/>
      <c r="BP382" s="958"/>
      <c r="BQ382" s="845"/>
      <c r="BR382" s="981"/>
      <c r="BS382" s="894"/>
      <c r="BT382" s="894"/>
      <c r="BU382" s="894"/>
      <c r="BV382" s="894"/>
      <c r="BW382" s="894"/>
      <c r="BX382" s="894"/>
      <c r="BY382" s="894"/>
      <c r="BZ382" s="894"/>
      <c r="CA382" s="894"/>
      <c r="CB382" s="894"/>
      <c r="CC382" s="894"/>
      <c r="CD382" s="894"/>
      <c r="CE382" s="894"/>
      <c r="CF382" s="875"/>
    </row>
    <row r="383" spans="1:84" ht="4.5" customHeight="1" x14ac:dyDescent="0.15">
      <c r="A383" s="1596"/>
      <c r="B383" s="1596"/>
      <c r="C383" s="1596"/>
      <c r="D383" s="1596"/>
      <c r="E383" s="910"/>
      <c r="F383" s="911"/>
      <c r="G383" s="911"/>
      <c r="H383" s="911"/>
      <c r="I383" s="911"/>
      <c r="J383" s="911"/>
      <c r="K383" s="912"/>
      <c r="L383" s="924"/>
      <c r="M383" s="925"/>
      <c r="N383" s="925"/>
      <c r="O383" s="925"/>
      <c r="P383" s="925"/>
      <c r="Q383" s="925"/>
      <c r="R383" s="926"/>
      <c r="S383" s="893"/>
      <c r="T383" s="894"/>
      <c r="U383" s="894"/>
      <c r="V383" s="894"/>
      <c r="W383" s="894"/>
      <c r="X383" s="894"/>
      <c r="Y383" s="894"/>
      <c r="Z383" s="894"/>
      <c r="AA383" s="894"/>
      <c r="AB383" s="894"/>
      <c r="AC383" s="894"/>
      <c r="AD383" s="917"/>
      <c r="AE383" s="893"/>
      <c r="AF383" s="894"/>
      <c r="AG383" s="894"/>
      <c r="AH383" s="894"/>
      <c r="AI383" s="894"/>
      <c r="AJ383" s="894"/>
      <c r="AK383" s="894"/>
      <c r="AL383" s="894"/>
      <c r="AM383" s="894"/>
      <c r="AN383" s="894"/>
      <c r="AO383" s="894"/>
      <c r="AP383" s="894"/>
      <c r="AQ383" s="805"/>
      <c r="AR383" s="893"/>
      <c r="AS383" s="894"/>
      <c r="AT383" s="894"/>
      <c r="AU383" s="894"/>
      <c r="AV383" s="894"/>
      <c r="AW383" s="894"/>
      <c r="AX383" s="894"/>
      <c r="AY383" s="894"/>
      <c r="AZ383" s="894"/>
      <c r="BA383" s="894"/>
      <c r="BB383" s="894"/>
      <c r="BC383" s="894"/>
      <c r="BD383" s="805"/>
      <c r="BE383" s="957"/>
      <c r="BF383" s="958"/>
      <c r="BG383" s="958"/>
      <c r="BH383" s="958"/>
      <c r="BI383" s="958"/>
      <c r="BJ383" s="958"/>
      <c r="BK383" s="958"/>
      <c r="BL383" s="958"/>
      <c r="BM383" s="958"/>
      <c r="BN383" s="958"/>
      <c r="BO383" s="958"/>
      <c r="BP383" s="958"/>
      <c r="BQ383" s="845"/>
      <c r="BR383" s="981"/>
      <c r="BS383" s="894"/>
      <c r="BT383" s="894"/>
      <c r="BU383" s="894"/>
      <c r="BV383" s="894"/>
      <c r="BW383" s="894"/>
      <c r="BX383" s="894"/>
      <c r="BY383" s="894"/>
      <c r="BZ383" s="894"/>
      <c r="CA383" s="894"/>
      <c r="CB383" s="894"/>
      <c r="CC383" s="894"/>
      <c r="CD383" s="894"/>
      <c r="CE383" s="894"/>
      <c r="CF383" s="875"/>
    </row>
    <row r="384" spans="1:84" ht="4.5" customHeight="1" x14ac:dyDescent="0.15">
      <c r="A384" s="1596"/>
      <c r="B384" s="1596"/>
      <c r="C384" s="1596"/>
      <c r="D384" s="1596"/>
      <c r="E384" s="913"/>
      <c r="F384" s="914"/>
      <c r="G384" s="914"/>
      <c r="H384" s="914"/>
      <c r="I384" s="914"/>
      <c r="J384" s="914"/>
      <c r="K384" s="915"/>
      <c r="L384" s="927"/>
      <c r="M384" s="928"/>
      <c r="N384" s="928"/>
      <c r="O384" s="928"/>
      <c r="P384" s="928"/>
      <c r="Q384" s="928"/>
      <c r="R384" s="929"/>
      <c r="S384" s="895"/>
      <c r="T384" s="896"/>
      <c r="U384" s="896"/>
      <c r="V384" s="896"/>
      <c r="W384" s="896"/>
      <c r="X384" s="896"/>
      <c r="Y384" s="896"/>
      <c r="Z384" s="896"/>
      <c r="AA384" s="896"/>
      <c r="AB384" s="896"/>
      <c r="AC384" s="896"/>
      <c r="AD384" s="918"/>
      <c r="AE384" s="895"/>
      <c r="AF384" s="896"/>
      <c r="AG384" s="896"/>
      <c r="AH384" s="896"/>
      <c r="AI384" s="896"/>
      <c r="AJ384" s="896"/>
      <c r="AK384" s="896"/>
      <c r="AL384" s="896"/>
      <c r="AM384" s="896"/>
      <c r="AN384" s="896"/>
      <c r="AO384" s="896"/>
      <c r="AP384" s="896"/>
      <c r="AQ384" s="806"/>
      <c r="AR384" s="895"/>
      <c r="AS384" s="896"/>
      <c r="AT384" s="896"/>
      <c r="AU384" s="896"/>
      <c r="AV384" s="896"/>
      <c r="AW384" s="896"/>
      <c r="AX384" s="896"/>
      <c r="AY384" s="896"/>
      <c r="AZ384" s="896"/>
      <c r="BA384" s="896"/>
      <c r="BB384" s="896"/>
      <c r="BC384" s="896"/>
      <c r="BD384" s="806"/>
      <c r="BE384" s="959"/>
      <c r="BF384" s="960"/>
      <c r="BG384" s="960"/>
      <c r="BH384" s="960"/>
      <c r="BI384" s="960"/>
      <c r="BJ384" s="960"/>
      <c r="BK384" s="960"/>
      <c r="BL384" s="960"/>
      <c r="BM384" s="960"/>
      <c r="BN384" s="960"/>
      <c r="BO384" s="960"/>
      <c r="BP384" s="960"/>
      <c r="BQ384" s="846"/>
      <c r="BR384" s="982"/>
      <c r="BS384" s="896"/>
      <c r="BT384" s="896"/>
      <c r="BU384" s="896"/>
      <c r="BV384" s="896"/>
      <c r="BW384" s="896"/>
      <c r="BX384" s="896"/>
      <c r="BY384" s="896"/>
      <c r="BZ384" s="896"/>
      <c r="CA384" s="896"/>
      <c r="CB384" s="896"/>
      <c r="CC384" s="896"/>
      <c r="CD384" s="896"/>
      <c r="CE384" s="896"/>
      <c r="CF384" s="876"/>
    </row>
    <row r="385" spans="1:84" ht="4.5" customHeight="1" x14ac:dyDescent="0.15">
      <c r="A385" s="1596"/>
      <c r="B385" s="1596"/>
      <c r="C385" s="1596"/>
      <c r="D385" s="1596"/>
      <c r="E385" s="1270" t="s">
        <v>53</v>
      </c>
      <c r="F385" s="922"/>
      <c r="G385" s="922"/>
      <c r="H385" s="922"/>
      <c r="I385" s="922"/>
      <c r="J385" s="922"/>
      <c r="K385" s="922"/>
      <c r="L385" s="922"/>
      <c r="M385" s="922"/>
      <c r="N385" s="922"/>
      <c r="O385" s="922"/>
      <c r="P385" s="922"/>
      <c r="Q385" s="922"/>
      <c r="R385" s="923"/>
      <c r="S385" s="891" t="str">
        <f>IF(データ!$B$56&lt;&gt;"",IF(OR(データ!$H$56&lt;&gt;"",データ!$B$56&lt;&gt;"0",データ!$C$56&lt;&gt;"0"),データ!$B$56,""),"")</f>
        <v/>
      </c>
      <c r="T385" s="892"/>
      <c r="U385" s="892"/>
      <c r="V385" s="892"/>
      <c r="W385" s="892"/>
      <c r="X385" s="892"/>
      <c r="Y385" s="892"/>
      <c r="Z385" s="892"/>
      <c r="AA385" s="892"/>
      <c r="AB385" s="892"/>
      <c r="AC385" s="892"/>
      <c r="AD385" s="1267"/>
      <c r="AE385" s="891" t="str">
        <f>IF(データ!$C$56&lt;&gt;"",IF(OR(データ!$H$56&lt;&gt;"",データ!$B$56&lt;&gt;"0",データ!$C$56&lt;&gt;"0"),データ!$C$56,""),"")</f>
        <v/>
      </c>
      <c r="AF385" s="892"/>
      <c r="AG385" s="892"/>
      <c r="AH385" s="892"/>
      <c r="AI385" s="892"/>
      <c r="AJ385" s="892"/>
      <c r="AK385" s="892"/>
      <c r="AL385" s="892"/>
      <c r="AM385" s="892"/>
      <c r="AN385" s="892"/>
      <c r="AO385" s="892"/>
      <c r="AP385" s="892"/>
      <c r="AQ385" s="804"/>
      <c r="AR385" s="891" t="str">
        <f>IF(データ!$F$56&lt;&gt;"",IF(OR(データ!$H$56&lt;&gt;"",データ!$B$56&lt;&gt;"0",データ!$E$56&lt;&gt;"0"),IF(VALUE(データ!$F$56)&gt;0,データ!$F$56,"0"),""),"")</f>
        <v/>
      </c>
      <c r="AS385" s="892"/>
      <c r="AT385" s="892"/>
      <c r="AU385" s="892"/>
      <c r="AV385" s="892"/>
      <c r="AW385" s="892"/>
      <c r="AX385" s="892"/>
      <c r="AY385" s="892"/>
      <c r="AZ385" s="892"/>
      <c r="BA385" s="892"/>
      <c r="BB385" s="892"/>
      <c r="BC385" s="892"/>
      <c r="BD385" s="804"/>
      <c r="BE385" s="891" t="str">
        <f>IF(データ!$D$56&lt;&gt;"",IF(OR(データ!$H$56&lt;&gt;"",データ!$B$56&lt;&gt;"0",データ!$C$56&lt;&gt;"0"),データ!$D$56,""),"")</f>
        <v/>
      </c>
      <c r="BF385" s="892"/>
      <c r="BG385" s="892"/>
      <c r="BH385" s="892"/>
      <c r="BI385" s="892"/>
      <c r="BJ385" s="892"/>
      <c r="BK385" s="892"/>
      <c r="BL385" s="892"/>
      <c r="BM385" s="892"/>
      <c r="BN385" s="892"/>
      <c r="BO385" s="892"/>
      <c r="BP385" s="892"/>
      <c r="BQ385" s="804"/>
      <c r="BR385" s="980" t="s">
        <v>54</v>
      </c>
      <c r="BS385" s="892" t="str">
        <f>IF(データ!$I$56&lt;&gt;"",IF(OR(データ!$H$56&lt;&gt;"",データ!$B$56&lt;&gt;"0",データ!$C$56&lt;&gt;"0"),データ!$I$56,""),"")</f>
        <v/>
      </c>
      <c r="BT385" s="892"/>
      <c r="BU385" s="892"/>
      <c r="BV385" s="892"/>
      <c r="BW385" s="892"/>
      <c r="BX385" s="892"/>
      <c r="BY385" s="892"/>
      <c r="BZ385" s="892"/>
      <c r="CA385" s="892"/>
      <c r="CB385" s="892"/>
      <c r="CC385" s="892"/>
      <c r="CD385" s="892"/>
      <c r="CE385" s="892"/>
      <c r="CF385" s="874"/>
    </row>
    <row r="386" spans="1:84" ht="4.5" customHeight="1" x14ac:dyDescent="0.15">
      <c r="A386" s="1596"/>
      <c r="B386" s="1596"/>
      <c r="C386" s="1596"/>
      <c r="D386" s="1596"/>
      <c r="E386" s="1271"/>
      <c r="F386" s="925"/>
      <c r="G386" s="925"/>
      <c r="H386" s="925"/>
      <c r="I386" s="925"/>
      <c r="J386" s="925"/>
      <c r="K386" s="925"/>
      <c r="L386" s="925"/>
      <c r="M386" s="925"/>
      <c r="N386" s="925"/>
      <c r="O386" s="925"/>
      <c r="P386" s="925"/>
      <c r="Q386" s="925"/>
      <c r="R386" s="926"/>
      <c r="S386" s="893"/>
      <c r="T386" s="894"/>
      <c r="U386" s="894"/>
      <c r="V386" s="894"/>
      <c r="W386" s="894"/>
      <c r="X386" s="894"/>
      <c r="Y386" s="894"/>
      <c r="Z386" s="894"/>
      <c r="AA386" s="894"/>
      <c r="AB386" s="894"/>
      <c r="AC386" s="894"/>
      <c r="AD386" s="1268"/>
      <c r="AE386" s="893"/>
      <c r="AF386" s="894"/>
      <c r="AG386" s="894"/>
      <c r="AH386" s="894"/>
      <c r="AI386" s="894"/>
      <c r="AJ386" s="894"/>
      <c r="AK386" s="894"/>
      <c r="AL386" s="894"/>
      <c r="AM386" s="894"/>
      <c r="AN386" s="894"/>
      <c r="AO386" s="894"/>
      <c r="AP386" s="894"/>
      <c r="AQ386" s="805"/>
      <c r="AR386" s="893"/>
      <c r="AS386" s="894"/>
      <c r="AT386" s="894"/>
      <c r="AU386" s="894"/>
      <c r="AV386" s="894"/>
      <c r="AW386" s="894"/>
      <c r="AX386" s="894"/>
      <c r="AY386" s="894"/>
      <c r="AZ386" s="894"/>
      <c r="BA386" s="894"/>
      <c r="BB386" s="894"/>
      <c r="BC386" s="894"/>
      <c r="BD386" s="805"/>
      <c r="BE386" s="893"/>
      <c r="BF386" s="894"/>
      <c r="BG386" s="894"/>
      <c r="BH386" s="894"/>
      <c r="BI386" s="894"/>
      <c r="BJ386" s="894"/>
      <c r="BK386" s="894"/>
      <c r="BL386" s="894"/>
      <c r="BM386" s="894"/>
      <c r="BN386" s="894"/>
      <c r="BO386" s="894"/>
      <c r="BP386" s="894"/>
      <c r="BQ386" s="805"/>
      <c r="BR386" s="981"/>
      <c r="BS386" s="894"/>
      <c r="BT386" s="894"/>
      <c r="BU386" s="894"/>
      <c r="BV386" s="894"/>
      <c r="BW386" s="894"/>
      <c r="BX386" s="894"/>
      <c r="BY386" s="894"/>
      <c r="BZ386" s="894"/>
      <c r="CA386" s="894"/>
      <c r="CB386" s="894"/>
      <c r="CC386" s="894"/>
      <c r="CD386" s="894"/>
      <c r="CE386" s="894"/>
      <c r="CF386" s="875"/>
    </row>
    <row r="387" spans="1:84" ht="4.5" customHeight="1" x14ac:dyDescent="0.15">
      <c r="A387" s="1596"/>
      <c r="B387" s="1596"/>
      <c r="C387" s="1596"/>
      <c r="D387" s="1596"/>
      <c r="E387" s="1271"/>
      <c r="F387" s="925"/>
      <c r="G387" s="925"/>
      <c r="H387" s="925"/>
      <c r="I387" s="925"/>
      <c r="J387" s="925"/>
      <c r="K387" s="925"/>
      <c r="L387" s="925"/>
      <c r="M387" s="925"/>
      <c r="N387" s="925"/>
      <c r="O387" s="925"/>
      <c r="P387" s="925"/>
      <c r="Q387" s="925"/>
      <c r="R387" s="926"/>
      <c r="S387" s="893"/>
      <c r="T387" s="894"/>
      <c r="U387" s="894"/>
      <c r="V387" s="894"/>
      <c r="W387" s="894"/>
      <c r="X387" s="894"/>
      <c r="Y387" s="894"/>
      <c r="Z387" s="894"/>
      <c r="AA387" s="894"/>
      <c r="AB387" s="894"/>
      <c r="AC387" s="894"/>
      <c r="AD387" s="1268"/>
      <c r="AE387" s="893"/>
      <c r="AF387" s="894"/>
      <c r="AG387" s="894"/>
      <c r="AH387" s="894"/>
      <c r="AI387" s="894"/>
      <c r="AJ387" s="894"/>
      <c r="AK387" s="894"/>
      <c r="AL387" s="894"/>
      <c r="AM387" s="894"/>
      <c r="AN387" s="894"/>
      <c r="AO387" s="894"/>
      <c r="AP387" s="894"/>
      <c r="AQ387" s="805"/>
      <c r="AR387" s="893"/>
      <c r="AS387" s="894"/>
      <c r="AT387" s="894"/>
      <c r="AU387" s="894"/>
      <c r="AV387" s="894"/>
      <c r="AW387" s="894"/>
      <c r="AX387" s="894"/>
      <c r="AY387" s="894"/>
      <c r="AZ387" s="894"/>
      <c r="BA387" s="894"/>
      <c r="BB387" s="894"/>
      <c r="BC387" s="894"/>
      <c r="BD387" s="805"/>
      <c r="BE387" s="893"/>
      <c r="BF387" s="894"/>
      <c r="BG387" s="894"/>
      <c r="BH387" s="894"/>
      <c r="BI387" s="894"/>
      <c r="BJ387" s="894"/>
      <c r="BK387" s="894"/>
      <c r="BL387" s="894"/>
      <c r="BM387" s="894"/>
      <c r="BN387" s="894"/>
      <c r="BO387" s="894"/>
      <c r="BP387" s="894"/>
      <c r="BQ387" s="805"/>
      <c r="BR387" s="981"/>
      <c r="BS387" s="894"/>
      <c r="BT387" s="894"/>
      <c r="BU387" s="894"/>
      <c r="BV387" s="894"/>
      <c r="BW387" s="894"/>
      <c r="BX387" s="894"/>
      <c r="BY387" s="894"/>
      <c r="BZ387" s="894"/>
      <c r="CA387" s="894"/>
      <c r="CB387" s="894"/>
      <c r="CC387" s="894"/>
      <c r="CD387" s="894"/>
      <c r="CE387" s="894"/>
      <c r="CF387" s="875"/>
    </row>
    <row r="388" spans="1:84" ht="4.5" customHeight="1" thickBot="1" x14ac:dyDescent="0.2">
      <c r="A388" s="1596"/>
      <c r="B388" s="1596"/>
      <c r="C388" s="1596"/>
      <c r="D388" s="1596"/>
      <c r="E388" s="1272"/>
      <c r="F388" s="1273"/>
      <c r="G388" s="1273"/>
      <c r="H388" s="1273"/>
      <c r="I388" s="1273"/>
      <c r="J388" s="1273"/>
      <c r="K388" s="1273"/>
      <c r="L388" s="1273"/>
      <c r="M388" s="1273"/>
      <c r="N388" s="1273"/>
      <c r="O388" s="1273"/>
      <c r="P388" s="1273"/>
      <c r="Q388" s="1273"/>
      <c r="R388" s="1274"/>
      <c r="S388" s="1266"/>
      <c r="T388" s="945"/>
      <c r="U388" s="945"/>
      <c r="V388" s="945"/>
      <c r="W388" s="945"/>
      <c r="X388" s="945"/>
      <c r="Y388" s="945"/>
      <c r="Z388" s="945"/>
      <c r="AA388" s="945"/>
      <c r="AB388" s="945"/>
      <c r="AC388" s="945"/>
      <c r="AD388" s="1269"/>
      <c r="AE388" s="1266"/>
      <c r="AF388" s="945"/>
      <c r="AG388" s="945"/>
      <c r="AH388" s="945"/>
      <c r="AI388" s="945"/>
      <c r="AJ388" s="945"/>
      <c r="AK388" s="945"/>
      <c r="AL388" s="945"/>
      <c r="AM388" s="945"/>
      <c r="AN388" s="945"/>
      <c r="AO388" s="945"/>
      <c r="AP388" s="945"/>
      <c r="AQ388" s="906"/>
      <c r="AR388" s="893"/>
      <c r="AS388" s="894"/>
      <c r="AT388" s="894"/>
      <c r="AU388" s="894"/>
      <c r="AV388" s="894"/>
      <c r="AW388" s="894"/>
      <c r="AX388" s="894"/>
      <c r="AY388" s="894"/>
      <c r="AZ388" s="894"/>
      <c r="BA388" s="894"/>
      <c r="BB388" s="894"/>
      <c r="BC388" s="894"/>
      <c r="BD388" s="806"/>
      <c r="BE388" s="895"/>
      <c r="BF388" s="896"/>
      <c r="BG388" s="896"/>
      <c r="BH388" s="896"/>
      <c r="BI388" s="896"/>
      <c r="BJ388" s="896"/>
      <c r="BK388" s="896"/>
      <c r="BL388" s="896"/>
      <c r="BM388" s="896"/>
      <c r="BN388" s="896"/>
      <c r="BO388" s="896"/>
      <c r="BP388" s="896"/>
      <c r="BQ388" s="806"/>
      <c r="BR388" s="982"/>
      <c r="BS388" s="896"/>
      <c r="BT388" s="896"/>
      <c r="BU388" s="896"/>
      <c r="BV388" s="896"/>
      <c r="BW388" s="896"/>
      <c r="BX388" s="896"/>
      <c r="BY388" s="896"/>
      <c r="BZ388" s="896"/>
      <c r="CA388" s="896"/>
      <c r="CB388" s="896"/>
      <c r="CC388" s="896"/>
      <c r="CD388" s="896"/>
      <c r="CE388" s="896"/>
      <c r="CF388" s="876"/>
    </row>
    <row r="389" spans="1:84" ht="4.5" customHeight="1" x14ac:dyDescent="0.15">
      <c r="A389" s="1596"/>
      <c r="B389" s="1596"/>
      <c r="C389" s="1596"/>
      <c r="D389" s="1596"/>
      <c r="E389" s="1275" t="s">
        <v>835</v>
      </c>
      <c r="F389" s="1275"/>
      <c r="G389" s="1275"/>
      <c r="H389" s="1275"/>
      <c r="I389" s="1275"/>
      <c r="J389" s="1275"/>
      <c r="K389" s="1275"/>
      <c r="L389" s="1275"/>
      <c r="M389" s="1275"/>
      <c r="N389" s="1275"/>
      <c r="O389" s="1275"/>
      <c r="P389" s="1275"/>
      <c r="Q389" s="1275"/>
      <c r="R389" s="1275"/>
      <c r="S389" s="1275"/>
      <c r="T389" s="1275"/>
      <c r="U389" s="1275"/>
      <c r="V389" s="1275"/>
      <c r="W389" s="1275"/>
      <c r="X389" s="1275"/>
      <c r="Y389" s="1275"/>
      <c r="Z389" s="1275"/>
      <c r="AA389" s="1275"/>
      <c r="AB389" s="1275"/>
      <c r="AC389" s="1275"/>
      <c r="AD389" s="1275"/>
      <c r="AE389" s="1275"/>
      <c r="AF389" s="1275"/>
      <c r="AG389" s="1275"/>
      <c r="AH389" s="1275"/>
      <c r="AI389" s="1275"/>
      <c r="AJ389" s="1275"/>
      <c r="AK389" s="1275"/>
      <c r="AL389" s="1275"/>
      <c r="AM389" s="1275"/>
      <c r="AN389" s="1275"/>
      <c r="AO389" s="1275"/>
      <c r="AP389" s="1275"/>
      <c r="AQ389" s="1275"/>
      <c r="AR389" s="1275"/>
      <c r="AS389" s="1275"/>
      <c r="AT389" s="1275"/>
      <c r="AU389" s="1275"/>
      <c r="AV389" s="1275"/>
      <c r="AW389" s="1275"/>
      <c r="AX389" s="1275"/>
      <c r="AY389" s="1275"/>
      <c r="AZ389" s="1276"/>
      <c r="BA389" s="1280" t="s">
        <v>452</v>
      </c>
      <c r="BB389" s="1281"/>
      <c r="BC389" s="1281"/>
      <c r="BD389" s="1281"/>
      <c r="BE389" s="1281"/>
      <c r="BF389" s="1281"/>
      <c r="BG389" s="1281"/>
      <c r="BH389" s="1281"/>
      <c r="BI389" s="1281"/>
      <c r="BJ389" s="1281"/>
      <c r="BK389" s="1281"/>
      <c r="BL389" s="1281"/>
      <c r="BM389" s="1281"/>
      <c r="BN389" s="1281"/>
      <c r="BO389" s="1281"/>
      <c r="BP389" s="1281"/>
      <c r="BQ389" s="1282"/>
      <c r="BR389" s="980" t="s">
        <v>154</v>
      </c>
      <c r="BS389" s="892" t="str">
        <f>IF(データ!$B$52&lt;&gt;"",IF(OR($BS$377&lt;&gt;"",$BS$381&lt;&gt;"",$BS$385&lt;&gt;""),データ!$B$52,""),"")</f>
        <v/>
      </c>
      <c r="BT389" s="892"/>
      <c r="BU389" s="892"/>
      <c r="BV389" s="892"/>
      <c r="BW389" s="892"/>
      <c r="BX389" s="892"/>
      <c r="BY389" s="892"/>
      <c r="BZ389" s="892"/>
      <c r="CA389" s="892"/>
      <c r="CB389" s="892"/>
      <c r="CC389" s="892"/>
      <c r="CD389" s="892"/>
      <c r="CE389" s="892"/>
      <c r="CF389" s="1263"/>
    </row>
    <row r="390" spans="1:84" ht="4.5" customHeight="1" x14ac:dyDescent="0.15">
      <c r="A390" s="1596"/>
      <c r="B390" s="1596"/>
      <c r="C390" s="1596"/>
      <c r="D390" s="1596"/>
      <c r="E390" s="1277"/>
      <c r="F390" s="1277"/>
      <c r="G390" s="1277"/>
      <c r="H390" s="1277"/>
      <c r="I390" s="1277"/>
      <c r="J390" s="1277"/>
      <c r="K390" s="1277"/>
      <c r="L390" s="1277"/>
      <c r="M390" s="1277"/>
      <c r="N390" s="1277"/>
      <c r="O390" s="1277"/>
      <c r="P390" s="1277"/>
      <c r="Q390" s="1277"/>
      <c r="R390" s="1277"/>
      <c r="S390" s="1277"/>
      <c r="T390" s="1277"/>
      <c r="U390" s="1277"/>
      <c r="V390" s="1277"/>
      <c r="W390" s="1277"/>
      <c r="X390" s="1277"/>
      <c r="Y390" s="1277"/>
      <c r="Z390" s="1277"/>
      <c r="AA390" s="1277"/>
      <c r="AB390" s="1277"/>
      <c r="AC390" s="1277"/>
      <c r="AD390" s="1277"/>
      <c r="AE390" s="1277"/>
      <c r="AF390" s="1277"/>
      <c r="AG390" s="1277"/>
      <c r="AH390" s="1277"/>
      <c r="AI390" s="1277"/>
      <c r="AJ390" s="1277"/>
      <c r="AK390" s="1277"/>
      <c r="AL390" s="1277"/>
      <c r="AM390" s="1277"/>
      <c r="AN390" s="1277"/>
      <c r="AO390" s="1277"/>
      <c r="AP390" s="1277"/>
      <c r="AQ390" s="1277"/>
      <c r="AR390" s="1277"/>
      <c r="AS390" s="1277"/>
      <c r="AT390" s="1277"/>
      <c r="AU390" s="1277"/>
      <c r="AV390" s="1277"/>
      <c r="AW390" s="1277"/>
      <c r="AX390" s="1277"/>
      <c r="AY390" s="1277"/>
      <c r="AZ390" s="1278"/>
      <c r="BA390" s="1283"/>
      <c r="BB390" s="1284"/>
      <c r="BC390" s="1284"/>
      <c r="BD390" s="1284"/>
      <c r="BE390" s="1284"/>
      <c r="BF390" s="1284"/>
      <c r="BG390" s="1284"/>
      <c r="BH390" s="1284"/>
      <c r="BI390" s="1284"/>
      <c r="BJ390" s="1284"/>
      <c r="BK390" s="1284"/>
      <c r="BL390" s="1284"/>
      <c r="BM390" s="1284"/>
      <c r="BN390" s="1284"/>
      <c r="BO390" s="1284"/>
      <c r="BP390" s="1284"/>
      <c r="BQ390" s="1285"/>
      <c r="BR390" s="981"/>
      <c r="BS390" s="894"/>
      <c r="BT390" s="894"/>
      <c r="BU390" s="894"/>
      <c r="BV390" s="894"/>
      <c r="BW390" s="894"/>
      <c r="BX390" s="894"/>
      <c r="BY390" s="894"/>
      <c r="BZ390" s="894"/>
      <c r="CA390" s="894"/>
      <c r="CB390" s="894"/>
      <c r="CC390" s="894"/>
      <c r="CD390" s="894"/>
      <c r="CE390" s="894"/>
      <c r="CF390" s="1264"/>
    </row>
    <row r="391" spans="1:84" ht="4.5" customHeight="1" x14ac:dyDescent="0.15">
      <c r="A391" s="1596"/>
      <c r="B391" s="1596"/>
      <c r="C391" s="1596"/>
      <c r="D391" s="1596"/>
      <c r="E391" s="1279" t="s">
        <v>836</v>
      </c>
      <c r="F391" s="1279"/>
      <c r="G391" s="1279"/>
      <c r="H391" s="1279"/>
      <c r="I391" s="1279"/>
      <c r="J391" s="1279"/>
      <c r="K391" s="1279"/>
      <c r="L391" s="1279"/>
      <c r="M391" s="1279"/>
      <c r="N391" s="1279"/>
      <c r="O391" s="1279"/>
      <c r="P391" s="1279"/>
      <c r="Q391" s="1279"/>
      <c r="R391" s="1279"/>
      <c r="S391" s="1279"/>
      <c r="T391" s="1279"/>
      <c r="U391" s="1279"/>
      <c r="V391" s="1279"/>
      <c r="W391" s="1279"/>
      <c r="X391" s="1279"/>
      <c r="Y391" s="1279"/>
      <c r="Z391" s="1279"/>
      <c r="AA391" s="1279"/>
      <c r="AB391" s="1279"/>
      <c r="AC391" s="1279"/>
      <c r="AD391" s="1279"/>
      <c r="AE391" s="1279"/>
      <c r="AF391" s="1279"/>
      <c r="AG391" s="1279"/>
      <c r="AH391" s="1279"/>
      <c r="AI391" s="1279"/>
      <c r="AJ391" s="1279"/>
      <c r="AK391" s="1279"/>
      <c r="AL391" s="1279"/>
      <c r="AM391" s="1279"/>
      <c r="AN391" s="1279"/>
      <c r="AO391" s="1279"/>
      <c r="AP391" s="1279"/>
      <c r="AQ391" s="1279"/>
      <c r="AR391" s="1279"/>
      <c r="AS391" s="1279"/>
      <c r="AT391" s="1279"/>
      <c r="AU391" s="1279"/>
      <c r="AV391" s="64"/>
      <c r="AW391" s="64"/>
      <c r="AX391" s="64"/>
      <c r="AY391" s="64"/>
      <c r="AZ391" s="65"/>
      <c r="BA391" s="1283"/>
      <c r="BB391" s="1284"/>
      <c r="BC391" s="1284"/>
      <c r="BD391" s="1284"/>
      <c r="BE391" s="1284"/>
      <c r="BF391" s="1284"/>
      <c r="BG391" s="1284"/>
      <c r="BH391" s="1284"/>
      <c r="BI391" s="1284"/>
      <c r="BJ391" s="1284"/>
      <c r="BK391" s="1284"/>
      <c r="BL391" s="1284"/>
      <c r="BM391" s="1284"/>
      <c r="BN391" s="1284"/>
      <c r="BO391" s="1284"/>
      <c r="BP391" s="1284"/>
      <c r="BQ391" s="1285"/>
      <c r="BR391" s="981"/>
      <c r="BS391" s="894"/>
      <c r="BT391" s="894"/>
      <c r="BU391" s="894"/>
      <c r="BV391" s="894"/>
      <c r="BW391" s="894"/>
      <c r="BX391" s="894"/>
      <c r="BY391" s="894"/>
      <c r="BZ391" s="894"/>
      <c r="CA391" s="894"/>
      <c r="CB391" s="894"/>
      <c r="CC391" s="894"/>
      <c r="CD391" s="894"/>
      <c r="CE391" s="894"/>
      <c r="CF391" s="1264"/>
    </row>
    <row r="392" spans="1:84" ht="4.5" customHeight="1" thickBot="1" x14ac:dyDescent="0.2">
      <c r="A392" s="1596"/>
      <c r="B392" s="1596"/>
      <c r="C392" s="1596"/>
      <c r="D392" s="1596"/>
      <c r="E392" s="1279"/>
      <c r="F392" s="1279"/>
      <c r="G392" s="1279"/>
      <c r="H392" s="1279"/>
      <c r="I392" s="1279"/>
      <c r="J392" s="1279"/>
      <c r="K392" s="1279"/>
      <c r="L392" s="1279"/>
      <c r="M392" s="1279"/>
      <c r="N392" s="1279"/>
      <c r="O392" s="1279"/>
      <c r="P392" s="1279"/>
      <c r="Q392" s="1279"/>
      <c r="R392" s="1279"/>
      <c r="S392" s="1279"/>
      <c r="T392" s="1279"/>
      <c r="U392" s="1279"/>
      <c r="V392" s="1279"/>
      <c r="W392" s="1279"/>
      <c r="X392" s="1279"/>
      <c r="Y392" s="1279"/>
      <c r="Z392" s="1279"/>
      <c r="AA392" s="1279"/>
      <c r="AB392" s="1279"/>
      <c r="AC392" s="1279"/>
      <c r="AD392" s="1279"/>
      <c r="AE392" s="1279"/>
      <c r="AF392" s="1279"/>
      <c r="AG392" s="1279"/>
      <c r="AH392" s="1279"/>
      <c r="AI392" s="1279"/>
      <c r="AJ392" s="1279"/>
      <c r="AK392" s="1279"/>
      <c r="AL392" s="1279"/>
      <c r="AM392" s="1279"/>
      <c r="AN392" s="1279"/>
      <c r="AO392" s="1279"/>
      <c r="AP392" s="1279"/>
      <c r="AQ392" s="1279"/>
      <c r="AR392" s="1279"/>
      <c r="AS392" s="1279"/>
      <c r="AT392" s="1279"/>
      <c r="AU392" s="1279"/>
      <c r="AV392" s="64"/>
      <c r="AW392" s="64"/>
      <c r="AX392" s="64"/>
      <c r="AY392" s="64"/>
      <c r="AZ392" s="65"/>
      <c r="BA392" s="1286"/>
      <c r="BB392" s="1287"/>
      <c r="BC392" s="1287"/>
      <c r="BD392" s="1287"/>
      <c r="BE392" s="1287"/>
      <c r="BF392" s="1287"/>
      <c r="BG392" s="1287"/>
      <c r="BH392" s="1287"/>
      <c r="BI392" s="1287"/>
      <c r="BJ392" s="1287"/>
      <c r="BK392" s="1287"/>
      <c r="BL392" s="1287"/>
      <c r="BM392" s="1287"/>
      <c r="BN392" s="1287"/>
      <c r="BO392" s="1287"/>
      <c r="BP392" s="1287"/>
      <c r="BQ392" s="1288"/>
      <c r="BR392" s="1226"/>
      <c r="BS392" s="945"/>
      <c r="BT392" s="945"/>
      <c r="BU392" s="945"/>
      <c r="BV392" s="945"/>
      <c r="BW392" s="945"/>
      <c r="BX392" s="945"/>
      <c r="BY392" s="945"/>
      <c r="BZ392" s="945"/>
      <c r="CA392" s="945"/>
      <c r="CB392" s="945"/>
      <c r="CC392" s="945"/>
      <c r="CD392" s="945"/>
      <c r="CE392" s="945"/>
      <c r="CF392" s="1265"/>
    </row>
    <row r="393" spans="1:84" ht="4.5" customHeight="1" x14ac:dyDescent="0.15">
      <c r="A393" s="1596"/>
      <c r="B393" s="1596"/>
      <c r="C393" s="1596"/>
      <c r="D393" s="1596"/>
    </row>
    <row r="394" spans="1:84" ht="4.5" customHeight="1" x14ac:dyDescent="0.15">
      <c r="A394" s="1596"/>
      <c r="B394" s="1596"/>
      <c r="C394" s="1596"/>
      <c r="D394" s="1596"/>
      <c r="E394" s="837" t="s">
        <v>465</v>
      </c>
      <c r="F394" s="837"/>
      <c r="G394" s="837"/>
      <c r="H394" s="837"/>
      <c r="I394" s="837"/>
      <c r="J394" s="837"/>
      <c r="K394" s="837"/>
      <c r="L394" s="837"/>
      <c r="M394" s="837"/>
      <c r="N394" s="837"/>
      <c r="O394" s="837"/>
      <c r="P394" s="837"/>
      <c r="Q394" s="837"/>
      <c r="R394" s="837"/>
      <c r="S394" s="837"/>
      <c r="T394" s="837"/>
      <c r="U394" s="837"/>
      <c r="V394" s="837"/>
      <c r="W394" s="837"/>
      <c r="X394" s="837"/>
      <c r="Y394" s="837"/>
      <c r="Z394" s="25"/>
      <c r="AA394" s="25"/>
      <c r="AB394" s="29"/>
      <c r="AC394" s="29"/>
      <c r="AD394" s="29"/>
      <c r="AE394" s="29"/>
      <c r="AF394" s="29"/>
      <c r="AG394" s="29"/>
      <c r="AH394" s="29"/>
      <c r="AI394" s="16"/>
      <c r="AJ394" s="16"/>
      <c r="AK394" s="16"/>
      <c r="AL394" s="16"/>
      <c r="AM394" s="16"/>
      <c r="AN394" s="16"/>
      <c r="AO394" s="17"/>
      <c r="AP394" s="17"/>
      <c r="AQ394" s="17"/>
      <c r="AR394" s="17"/>
      <c r="AS394" s="17"/>
      <c r="AT394" s="17"/>
      <c r="AU394" s="17"/>
      <c r="AW394" s="28"/>
      <c r="AX394" s="23"/>
      <c r="AY394" s="23"/>
      <c r="AZ394" s="23"/>
      <c r="BA394" s="23"/>
      <c r="BB394" s="23"/>
      <c r="BC394" s="23"/>
      <c r="BD394" s="23"/>
      <c r="BE394" s="23"/>
      <c r="BF394" s="23"/>
      <c r="BG394" s="23"/>
      <c r="BH394" s="23"/>
      <c r="BI394" s="23"/>
      <c r="BJ394" s="23"/>
      <c r="BK394" s="23"/>
      <c r="BL394" s="23"/>
      <c r="BM394" s="27"/>
      <c r="BN394" s="1261" t="s">
        <v>637</v>
      </c>
      <c r="BO394" s="1261"/>
      <c r="BP394" s="1261"/>
      <c r="BQ394" s="1261"/>
      <c r="BR394" s="1261"/>
      <c r="BS394" s="1261"/>
      <c r="BT394" s="1261"/>
      <c r="BU394" s="1261"/>
      <c r="BV394" s="1261"/>
      <c r="BW394" s="1261"/>
      <c r="BX394" s="1261"/>
      <c r="BY394" s="1261"/>
      <c r="BZ394" s="1261"/>
      <c r="CA394" s="1261"/>
      <c r="CB394" s="1261"/>
      <c r="CC394" s="1261"/>
      <c r="CD394" s="1261"/>
      <c r="CE394" s="1261"/>
      <c r="CF394" s="1261"/>
    </row>
    <row r="395" spans="1:84" ht="4.5" customHeight="1" x14ac:dyDescent="0.15">
      <c r="A395" s="1596"/>
      <c r="B395" s="1596"/>
      <c r="C395" s="1596"/>
      <c r="D395" s="1596"/>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25"/>
      <c r="AA395" s="25"/>
      <c r="AB395" s="21"/>
      <c r="AC395" s="21"/>
      <c r="AD395" s="21"/>
      <c r="AE395" s="21"/>
      <c r="AF395" s="21"/>
      <c r="AG395" s="21"/>
      <c r="AH395" s="21"/>
      <c r="AI395" s="16"/>
      <c r="AJ395" s="16"/>
      <c r="AK395" s="16"/>
      <c r="AL395" s="16"/>
      <c r="AM395" s="16"/>
      <c r="AN395" s="16"/>
      <c r="AO395" s="17"/>
      <c r="AP395" s="17"/>
      <c r="AQ395" s="17"/>
      <c r="AR395" s="17"/>
      <c r="AS395" s="17"/>
      <c r="AT395" s="17"/>
      <c r="AU395" s="17"/>
      <c r="BN395" s="1261"/>
      <c r="BO395" s="1261"/>
      <c r="BP395" s="1261"/>
      <c r="BQ395" s="1261"/>
      <c r="BR395" s="1261"/>
      <c r="BS395" s="1261"/>
      <c r="BT395" s="1261"/>
      <c r="BU395" s="1261"/>
      <c r="BV395" s="1261"/>
      <c r="BW395" s="1261"/>
      <c r="BX395" s="1261"/>
      <c r="BY395" s="1261"/>
      <c r="BZ395" s="1261"/>
      <c r="CA395" s="1261"/>
      <c r="CB395" s="1261"/>
      <c r="CC395" s="1261"/>
      <c r="CD395" s="1261"/>
      <c r="CE395" s="1261"/>
      <c r="CF395" s="1261"/>
    </row>
    <row r="396" spans="1:84" ht="4.5" customHeight="1" thickBot="1" x14ac:dyDescent="0.2">
      <c r="A396" s="1596"/>
      <c r="B396" s="1596"/>
      <c r="C396" s="1596"/>
      <c r="D396" s="1596"/>
      <c r="E396" s="838"/>
      <c r="F396" s="838"/>
      <c r="G396" s="838"/>
      <c r="H396" s="838"/>
      <c r="I396" s="838"/>
      <c r="J396" s="838"/>
      <c r="K396" s="838"/>
      <c r="L396" s="838"/>
      <c r="M396" s="838"/>
      <c r="N396" s="838"/>
      <c r="O396" s="838"/>
      <c r="P396" s="838"/>
      <c r="Q396" s="838"/>
      <c r="R396" s="838"/>
      <c r="S396" s="838"/>
      <c r="T396" s="838"/>
      <c r="U396" s="838"/>
      <c r="V396" s="838"/>
      <c r="W396" s="838"/>
      <c r="X396" s="838"/>
      <c r="Y396" s="838"/>
      <c r="Z396" s="25"/>
      <c r="AA396" s="25"/>
      <c r="AB396" s="21"/>
      <c r="AC396" s="21"/>
      <c r="AD396" s="21"/>
      <c r="AE396" s="21"/>
      <c r="AF396" s="21"/>
      <c r="AG396" s="21"/>
      <c r="AH396" s="21"/>
      <c r="AI396" s="16"/>
      <c r="AJ396" s="16"/>
      <c r="AK396" s="16"/>
      <c r="AL396" s="16"/>
      <c r="AM396" s="16"/>
      <c r="AN396" s="16"/>
      <c r="AO396" s="17"/>
      <c r="AP396" s="17"/>
      <c r="AQ396" s="17"/>
      <c r="AR396" s="17"/>
      <c r="AS396" s="17"/>
      <c r="AT396" s="17"/>
      <c r="AU396" s="17"/>
      <c r="BN396" s="1262"/>
      <c r="BO396" s="1262"/>
      <c r="BP396" s="1262"/>
      <c r="BQ396" s="1262"/>
      <c r="BR396" s="1262"/>
      <c r="BS396" s="1262"/>
      <c r="BT396" s="1262"/>
      <c r="BU396" s="1262"/>
      <c r="BV396" s="1262"/>
      <c r="BW396" s="1262"/>
      <c r="BX396" s="1262"/>
      <c r="BY396" s="1262"/>
      <c r="BZ396" s="1262"/>
      <c r="CA396" s="1262"/>
      <c r="CB396" s="1262"/>
      <c r="CC396" s="1262"/>
      <c r="CD396" s="1262"/>
      <c r="CE396" s="1262"/>
      <c r="CF396" s="1262"/>
    </row>
    <row r="397" spans="1:84" ht="4.5" customHeight="1" x14ac:dyDescent="0.15">
      <c r="A397" s="1596"/>
      <c r="B397" s="1596"/>
      <c r="C397" s="1596"/>
      <c r="D397" s="1596"/>
      <c r="E397" s="1104">
        <v>1</v>
      </c>
      <c r="F397" s="1105"/>
      <c r="G397" s="1090" t="s">
        <v>625</v>
      </c>
      <c r="H397" s="221"/>
      <c r="I397" s="222"/>
      <c r="J397" s="1245" t="str">
        <f>IF(データ!$N$336&lt;&gt;"",データ!$N$336,"")</f>
        <v/>
      </c>
      <c r="K397" s="1246"/>
      <c r="L397" s="1246"/>
      <c r="M397" s="1246"/>
      <c r="N397" s="1246"/>
      <c r="O397" s="1246"/>
      <c r="P397" s="1246"/>
      <c r="Q397" s="1246"/>
      <c r="R397" s="1246"/>
      <c r="S397" s="1246"/>
      <c r="T397" s="1246"/>
      <c r="U397" s="1246"/>
      <c r="V397" s="1246"/>
      <c r="W397" s="1246"/>
      <c r="X397" s="1246"/>
      <c r="Y397" s="1246"/>
      <c r="Z397" s="1247"/>
      <c r="AA397" s="1223" t="s">
        <v>628</v>
      </c>
      <c r="AB397" s="1224"/>
      <c r="AC397" s="1225"/>
      <c r="AD397" s="949" t="str">
        <f>IF(データ!$C$336&lt;&gt;"",データ!$C$336,"")</f>
        <v/>
      </c>
      <c r="AE397" s="950"/>
      <c r="AF397" s="950"/>
      <c r="AG397" s="950"/>
      <c r="AH397" s="950"/>
      <c r="AI397" s="950"/>
      <c r="AJ397" s="1231"/>
      <c r="AK397" s="946" t="s">
        <v>627</v>
      </c>
      <c r="AL397" s="947"/>
      <c r="AM397" s="948"/>
      <c r="AN397" s="949" t="str">
        <f>IF(データ!$D$336&lt;&gt;"",データ!$D$336,"")</f>
        <v/>
      </c>
      <c r="AO397" s="950"/>
      <c r="AP397" s="950"/>
      <c r="AQ397" s="950"/>
      <c r="AR397" s="950"/>
      <c r="AS397" s="950"/>
      <c r="AT397" s="950"/>
      <c r="AU397" s="950"/>
      <c r="AV397" s="1231"/>
      <c r="AW397" s="946" t="s">
        <v>635</v>
      </c>
      <c r="AX397" s="947"/>
      <c r="AY397" s="947"/>
      <c r="AZ397" s="947"/>
      <c r="BA397" s="947"/>
      <c r="BB397" s="947"/>
      <c r="BC397" s="948"/>
      <c r="BD397" s="949" t="str">
        <f>IF(データ!$J$336&lt;&gt;"",データ!$J$336,"")</f>
        <v/>
      </c>
      <c r="BE397" s="950"/>
      <c r="BF397" s="950"/>
      <c r="BG397" s="950"/>
      <c r="BH397" s="950"/>
      <c r="BI397" s="950"/>
      <c r="BJ397" s="950"/>
      <c r="BK397" s="950"/>
      <c r="BL397" s="1241" t="s">
        <v>9</v>
      </c>
      <c r="BN397" s="828" t="s">
        <v>638</v>
      </c>
      <c r="BO397" s="829"/>
      <c r="BP397" s="829"/>
      <c r="BQ397" s="829"/>
      <c r="BR397" s="829"/>
      <c r="BS397" s="830"/>
      <c r="BT397" s="1249" t="s">
        <v>60</v>
      </c>
      <c r="BU397" s="1250"/>
      <c r="BV397" s="1250"/>
      <c r="BW397" s="1250"/>
      <c r="BX397" s="1250"/>
      <c r="BY397" s="1248" t="str">
        <f>IF(データ!$C$365&lt;&gt;"",IF(データ!$C$365&lt;&gt;"0",データ!$C$365,""),"")</f>
        <v/>
      </c>
      <c r="BZ397" s="1248"/>
      <c r="CA397" s="1248"/>
      <c r="CB397" s="1248"/>
      <c r="CC397" s="1248"/>
      <c r="CD397" s="1248"/>
      <c r="CE397" s="1248"/>
      <c r="CF397" s="1241" t="s">
        <v>83</v>
      </c>
    </row>
    <row r="398" spans="1:84" ht="4.5" customHeight="1" x14ac:dyDescent="0.15">
      <c r="A398" s="1596"/>
      <c r="B398" s="1596"/>
      <c r="C398" s="1596"/>
      <c r="D398" s="1596"/>
      <c r="E398" s="1032"/>
      <c r="F398" s="518"/>
      <c r="G398" s="474"/>
      <c r="H398" s="224"/>
      <c r="I398" s="225"/>
      <c r="J398" s="608"/>
      <c r="K398" s="609"/>
      <c r="L398" s="609"/>
      <c r="M398" s="609"/>
      <c r="N398" s="609"/>
      <c r="O398" s="609"/>
      <c r="P398" s="609"/>
      <c r="Q398" s="609"/>
      <c r="R398" s="609"/>
      <c r="S398" s="609"/>
      <c r="T398" s="609"/>
      <c r="U398" s="609"/>
      <c r="V398" s="609"/>
      <c r="W398" s="609"/>
      <c r="X398" s="609"/>
      <c r="Y398" s="609"/>
      <c r="Z398" s="610"/>
      <c r="AA398" s="987"/>
      <c r="AB398" s="988"/>
      <c r="AC398" s="989"/>
      <c r="AD398" s="951"/>
      <c r="AE398" s="952"/>
      <c r="AF398" s="952"/>
      <c r="AG398" s="952"/>
      <c r="AH398" s="952"/>
      <c r="AI398" s="952"/>
      <c r="AJ398" s="996"/>
      <c r="AK398" s="564"/>
      <c r="AL398" s="565"/>
      <c r="AM398" s="566"/>
      <c r="AN398" s="951"/>
      <c r="AO398" s="952"/>
      <c r="AP398" s="952"/>
      <c r="AQ398" s="952"/>
      <c r="AR398" s="952"/>
      <c r="AS398" s="952"/>
      <c r="AT398" s="952"/>
      <c r="AU398" s="952"/>
      <c r="AV398" s="996"/>
      <c r="AW398" s="564"/>
      <c r="AX398" s="565"/>
      <c r="AY398" s="565"/>
      <c r="AZ398" s="565"/>
      <c r="BA398" s="565"/>
      <c r="BB398" s="565"/>
      <c r="BC398" s="566"/>
      <c r="BD398" s="951"/>
      <c r="BE398" s="952"/>
      <c r="BF398" s="952"/>
      <c r="BG398" s="952"/>
      <c r="BH398" s="952"/>
      <c r="BI398" s="952"/>
      <c r="BJ398" s="952"/>
      <c r="BK398" s="952"/>
      <c r="BL398" s="999"/>
      <c r="BN398" s="831"/>
      <c r="BO398" s="832"/>
      <c r="BP398" s="832"/>
      <c r="BQ398" s="832"/>
      <c r="BR398" s="832"/>
      <c r="BS398" s="833"/>
      <c r="BT398" s="1251"/>
      <c r="BU398" s="1103"/>
      <c r="BV398" s="1103"/>
      <c r="BW398" s="1103"/>
      <c r="BX398" s="1103"/>
      <c r="BY398" s="1014"/>
      <c r="BZ398" s="1014"/>
      <c r="CA398" s="1014"/>
      <c r="CB398" s="1014"/>
      <c r="CC398" s="1014"/>
      <c r="CD398" s="1014"/>
      <c r="CE398" s="1014"/>
      <c r="CF398" s="999"/>
    </row>
    <row r="399" spans="1:84" ht="4.5" customHeight="1" x14ac:dyDescent="0.15">
      <c r="A399" s="1596"/>
      <c r="B399" s="1596"/>
      <c r="C399" s="1596"/>
      <c r="D399" s="1596"/>
      <c r="E399" s="1032"/>
      <c r="F399" s="518"/>
      <c r="G399" s="475"/>
      <c r="H399" s="227"/>
      <c r="I399" s="228"/>
      <c r="J399" s="611"/>
      <c r="K399" s="612"/>
      <c r="L399" s="612"/>
      <c r="M399" s="612"/>
      <c r="N399" s="612"/>
      <c r="O399" s="612"/>
      <c r="P399" s="612"/>
      <c r="Q399" s="612"/>
      <c r="R399" s="612"/>
      <c r="S399" s="612"/>
      <c r="T399" s="612"/>
      <c r="U399" s="612"/>
      <c r="V399" s="612"/>
      <c r="W399" s="612"/>
      <c r="X399" s="612"/>
      <c r="Y399" s="612"/>
      <c r="Z399" s="613"/>
      <c r="AA399" s="987"/>
      <c r="AB399" s="988"/>
      <c r="AC399" s="989"/>
      <c r="AD399" s="951"/>
      <c r="AE399" s="952"/>
      <c r="AF399" s="952"/>
      <c r="AG399" s="952"/>
      <c r="AH399" s="952"/>
      <c r="AI399" s="952"/>
      <c r="AJ399" s="996"/>
      <c r="AK399" s="564"/>
      <c r="AL399" s="565"/>
      <c r="AM399" s="566"/>
      <c r="AN399" s="951"/>
      <c r="AO399" s="952"/>
      <c r="AP399" s="952"/>
      <c r="AQ399" s="952"/>
      <c r="AR399" s="952"/>
      <c r="AS399" s="952"/>
      <c r="AT399" s="952"/>
      <c r="AU399" s="952"/>
      <c r="AV399" s="996"/>
      <c r="AW399" s="564"/>
      <c r="AX399" s="565"/>
      <c r="AY399" s="565"/>
      <c r="AZ399" s="565"/>
      <c r="BA399" s="565"/>
      <c r="BB399" s="565"/>
      <c r="BC399" s="566"/>
      <c r="BD399" s="951"/>
      <c r="BE399" s="952"/>
      <c r="BF399" s="952"/>
      <c r="BG399" s="952"/>
      <c r="BH399" s="952"/>
      <c r="BI399" s="952"/>
      <c r="BJ399" s="952"/>
      <c r="BK399" s="952"/>
      <c r="BL399" s="999"/>
      <c r="BN399" s="831"/>
      <c r="BO399" s="832"/>
      <c r="BP399" s="832"/>
      <c r="BQ399" s="832"/>
      <c r="BR399" s="832"/>
      <c r="BS399" s="833"/>
      <c r="BT399" s="1251"/>
      <c r="BU399" s="1103"/>
      <c r="BV399" s="1103"/>
      <c r="BW399" s="1103"/>
      <c r="BX399" s="1103"/>
      <c r="BY399" s="1014"/>
      <c r="BZ399" s="1014"/>
      <c r="CA399" s="1014"/>
      <c r="CB399" s="1014"/>
      <c r="CC399" s="1014"/>
      <c r="CD399" s="1014"/>
      <c r="CE399" s="1014"/>
      <c r="CF399" s="999"/>
    </row>
    <row r="400" spans="1:84" ht="4.5" customHeight="1" x14ac:dyDescent="0.15">
      <c r="A400" s="1596"/>
      <c r="B400" s="1596"/>
      <c r="C400" s="1596"/>
      <c r="D400" s="1596"/>
      <c r="E400" s="1032"/>
      <c r="F400" s="518"/>
      <c r="G400" s="1001" t="s">
        <v>626</v>
      </c>
      <c r="H400" s="1002"/>
      <c r="I400" s="1003"/>
      <c r="J400" s="993" t="str">
        <f>IF(データ!$B$336&lt;&gt;"",データ!$B$336,"")</f>
        <v/>
      </c>
      <c r="K400" s="994"/>
      <c r="L400" s="994"/>
      <c r="M400" s="994"/>
      <c r="N400" s="994"/>
      <c r="O400" s="994"/>
      <c r="P400" s="994"/>
      <c r="Q400" s="994"/>
      <c r="R400" s="994"/>
      <c r="S400" s="994"/>
      <c r="T400" s="994"/>
      <c r="U400" s="994"/>
      <c r="V400" s="994"/>
      <c r="W400" s="994"/>
      <c r="X400" s="994"/>
      <c r="Y400" s="994"/>
      <c r="Z400" s="995"/>
      <c r="AA400" s="987"/>
      <c r="AB400" s="988"/>
      <c r="AC400" s="989"/>
      <c r="AD400" s="951"/>
      <c r="AE400" s="952"/>
      <c r="AF400" s="952"/>
      <c r="AG400" s="952"/>
      <c r="AH400" s="952"/>
      <c r="AI400" s="952"/>
      <c r="AJ400" s="996"/>
      <c r="AK400" s="564"/>
      <c r="AL400" s="565"/>
      <c r="AM400" s="566"/>
      <c r="AN400" s="951"/>
      <c r="AO400" s="952"/>
      <c r="AP400" s="952"/>
      <c r="AQ400" s="952"/>
      <c r="AR400" s="952"/>
      <c r="AS400" s="952"/>
      <c r="AT400" s="952"/>
      <c r="AU400" s="952"/>
      <c r="AV400" s="996"/>
      <c r="AW400" s="564"/>
      <c r="AX400" s="565"/>
      <c r="AY400" s="565"/>
      <c r="AZ400" s="565"/>
      <c r="BA400" s="565"/>
      <c r="BB400" s="565"/>
      <c r="BC400" s="566"/>
      <c r="BD400" s="951"/>
      <c r="BE400" s="952"/>
      <c r="BF400" s="952"/>
      <c r="BG400" s="952"/>
      <c r="BH400" s="952"/>
      <c r="BI400" s="952"/>
      <c r="BJ400" s="952"/>
      <c r="BK400" s="952"/>
      <c r="BL400" s="999"/>
      <c r="BN400" s="831"/>
      <c r="BO400" s="832"/>
      <c r="BP400" s="832"/>
      <c r="BQ400" s="832"/>
      <c r="BR400" s="832"/>
      <c r="BS400" s="833"/>
      <c r="BT400" s="142"/>
      <c r="BU400" s="143"/>
      <c r="BV400" s="144"/>
      <c r="BW400" s="144"/>
      <c r="BX400" s="144"/>
      <c r="BY400" s="1014"/>
      <c r="BZ400" s="1014"/>
      <c r="CA400" s="1014"/>
      <c r="CB400" s="1014"/>
      <c r="CC400" s="1014"/>
      <c r="CD400" s="1014"/>
      <c r="CE400" s="1014"/>
      <c r="CF400" s="999"/>
    </row>
    <row r="401" spans="1:84" ht="4.5" customHeight="1" x14ac:dyDescent="0.15">
      <c r="A401" s="1596"/>
      <c r="B401" s="1596"/>
      <c r="C401" s="1596"/>
      <c r="D401" s="1596"/>
      <c r="E401" s="1032"/>
      <c r="F401" s="518"/>
      <c r="G401" s="1004"/>
      <c r="H401" s="1005"/>
      <c r="I401" s="1006"/>
      <c r="J401" s="951"/>
      <c r="K401" s="952"/>
      <c r="L401" s="952"/>
      <c r="M401" s="952"/>
      <c r="N401" s="952"/>
      <c r="O401" s="952"/>
      <c r="P401" s="952"/>
      <c r="Q401" s="952"/>
      <c r="R401" s="952"/>
      <c r="S401" s="952"/>
      <c r="T401" s="952"/>
      <c r="U401" s="952"/>
      <c r="V401" s="952"/>
      <c r="W401" s="952"/>
      <c r="X401" s="952"/>
      <c r="Y401" s="952"/>
      <c r="Z401" s="996"/>
      <c r="AA401" s="987"/>
      <c r="AB401" s="988"/>
      <c r="AC401" s="989"/>
      <c r="AD401" s="951"/>
      <c r="AE401" s="952"/>
      <c r="AF401" s="952"/>
      <c r="AG401" s="952"/>
      <c r="AH401" s="952"/>
      <c r="AI401" s="952"/>
      <c r="AJ401" s="996"/>
      <c r="AK401" s="564"/>
      <c r="AL401" s="565"/>
      <c r="AM401" s="566"/>
      <c r="AN401" s="951"/>
      <c r="AO401" s="952"/>
      <c r="AP401" s="952"/>
      <c r="AQ401" s="952"/>
      <c r="AR401" s="952"/>
      <c r="AS401" s="952"/>
      <c r="AT401" s="952"/>
      <c r="AU401" s="952"/>
      <c r="AV401" s="996"/>
      <c r="AW401" s="564"/>
      <c r="AX401" s="565"/>
      <c r="AY401" s="565"/>
      <c r="AZ401" s="565"/>
      <c r="BA401" s="565"/>
      <c r="BB401" s="565"/>
      <c r="BC401" s="566"/>
      <c r="BD401" s="951"/>
      <c r="BE401" s="952"/>
      <c r="BF401" s="952"/>
      <c r="BG401" s="952"/>
      <c r="BH401" s="952"/>
      <c r="BI401" s="952"/>
      <c r="BJ401" s="952"/>
      <c r="BK401" s="952"/>
      <c r="BL401" s="999"/>
      <c r="BN401" s="831"/>
      <c r="BO401" s="832"/>
      <c r="BP401" s="832"/>
      <c r="BQ401" s="832"/>
      <c r="BR401" s="832"/>
      <c r="BS401" s="833"/>
      <c r="BT401" s="142"/>
      <c r="BU401" s="143"/>
      <c r="BV401" s="144"/>
      <c r="BW401" s="144"/>
      <c r="BX401" s="144"/>
      <c r="BY401" s="1014"/>
      <c r="BZ401" s="1014"/>
      <c r="CA401" s="1014"/>
      <c r="CB401" s="1014"/>
      <c r="CC401" s="1014"/>
      <c r="CD401" s="1014"/>
      <c r="CE401" s="1014"/>
      <c r="CF401" s="999"/>
    </row>
    <row r="402" spans="1:84" ht="4.5" customHeight="1" x14ac:dyDescent="0.15">
      <c r="A402" s="1596"/>
      <c r="B402" s="1596"/>
      <c r="C402" s="1596"/>
      <c r="D402" s="1596"/>
      <c r="E402" s="1032"/>
      <c r="F402" s="518"/>
      <c r="G402" s="1004"/>
      <c r="H402" s="1005"/>
      <c r="I402" s="1006"/>
      <c r="J402" s="951"/>
      <c r="K402" s="952"/>
      <c r="L402" s="952"/>
      <c r="M402" s="952"/>
      <c r="N402" s="952"/>
      <c r="O402" s="952"/>
      <c r="P402" s="952"/>
      <c r="Q402" s="952"/>
      <c r="R402" s="952"/>
      <c r="S402" s="952"/>
      <c r="T402" s="952"/>
      <c r="U402" s="952"/>
      <c r="V402" s="952"/>
      <c r="W402" s="952"/>
      <c r="X402" s="952"/>
      <c r="Y402" s="952"/>
      <c r="Z402" s="996"/>
      <c r="AA402" s="987"/>
      <c r="AB402" s="988"/>
      <c r="AC402" s="989"/>
      <c r="AD402" s="951"/>
      <c r="AE402" s="952"/>
      <c r="AF402" s="952"/>
      <c r="AG402" s="952"/>
      <c r="AH402" s="952"/>
      <c r="AI402" s="952"/>
      <c r="AJ402" s="996"/>
      <c r="AK402" s="564"/>
      <c r="AL402" s="565"/>
      <c r="AM402" s="566"/>
      <c r="AN402" s="951"/>
      <c r="AO402" s="952"/>
      <c r="AP402" s="952"/>
      <c r="AQ402" s="952"/>
      <c r="AR402" s="952"/>
      <c r="AS402" s="952"/>
      <c r="AT402" s="952"/>
      <c r="AU402" s="952"/>
      <c r="AV402" s="996"/>
      <c r="AW402" s="564"/>
      <c r="AX402" s="565"/>
      <c r="AY402" s="565"/>
      <c r="AZ402" s="565"/>
      <c r="BA402" s="565"/>
      <c r="BB402" s="565"/>
      <c r="BC402" s="566"/>
      <c r="BD402" s="951"/>
      <c r="BE402" s="952"/>
      <c r="BF402" s="952"/>
      <c r="BG402" s="952"/>
      <c r="BH402" s="952"/>
      <c r="BI402" s="952"/>
      <c r="BJ402" s="952"/>
      <c r="BK402" s="952"/>
      <c r="BL402" s="999"/>
      <c r="BN402" s="834"/>
      <c r="BO402" s="835"/>
      <c r="BP402" s="835"/>
      <c r="BQ402" s="835"/>
      <c r="BR402" s="835"/>
      <c r="BS402" s="836"/>
      <c r="BT402" s="145"/>
      <c r="BU402" s="146"/>
      <c r="BV402" s="144"/>
      <c r="BW402" s="144"/>
      <c r="BX402" s="144"/>
      <c r="BY402" s="1017"/>
      <c r="BZ402" s="1017"/>
      <c r="CA402" s="1017"/>
      <c r="CB402" s="1017"/>
      <c r="CC402" s="1017"/>
      <c r="CD402" s="1017"/>
      <c r="CE402" s="1017"/>
      <c r="CF402" s="1000"/>
    </row>
    <row r="403" spans="1:84" ht="4.5" customHeight="1" x14ac:dyDescent="0.15">
      <c r="A403" s="1596"/>
      <c r="B403" s="1596"/>
      <c r="C403" s="1596"/>
      <c r="D403" s="1596"/>
      <c r="E403" s="1032"/>
      <c r="F403" s="518"/>
      <c r="G403" s="1007"/>
      <c r="H403" s="1008"/>
      <c r="I403" s="1009"/>
      <c r="J403" s="953"/>
      <c r="K403" s="954"/>
      <c r="L403" s="954"/>
      <c r="M403" s="954"/>
      <c r="N403" s="954"/>
      <c r="O403" s="954"/>
      <c r="P403" s="954"/>
      <c r="Q403" s="954"/>
      <c r="R403" s="954"/>
      <c r="S403" s="954"/>
      <c r="T403" s="954"/>
      <c r="U403" s="954"/>
      <c r="V403" s="954"/>
      <c r="W403" s="954"/>
      <c r="X403" s="954"/>
      <c r="Y403" s="954"/>
      <c r="Z403" s="997"/>
      <c r="AA403" s="990"/>
      <c r="AB403" s="991"/>
      <c r="AC403" s="992"/>
      <c r="AD403" s="953"/>
      <c r="AE403" s="954"/>
      <c r="AF403" s="954"/>
      <c r="AG403" s="954"/>
      <c r="AH403" s="954"/>
      <c r="AI403" s="954"/>
      <c r="AJ403" s="997"/>
      <c r="AK403" s="567"/>
      <c r="AL403" s="568"/>
      <c r="AM403" s="569"/>
      <c r="AN403" s="953"/>
      <c r="AO403" s="954"/>
      <c r="AP403" s="954"/>
      <c r="AQ403" s="954"/>
      <c r="AR403" s="954"/>
      <c r="AS403" s="954"/>
      <c r="AT403" s="954"/>
      <c r="AU403" s="954"/>
      <c r="AV403" s="997"/>
      <c r="AW403" s="567"/>
      <c r="AX403" s="568"/>
      <c r="AY403" s="568"/>
      <c r="AZ403" s="568"/>
      <c r="BA403" s="568"/>
      <c r="BB403" s="568"/>
      <c r="BC403" s="569"/>
      <c r="BD403" s="953"/>
      <c r="BE403" s="954"/>
      <c r="BF403" s="954"/>
      <c r="BG403" s="954"/>
      <c r="BH403" s="954"/>
      <c r="BI403" s="954"/>
      <c r="BJ403" s="954"/>
      <c r="BK403" s="954"/>
      <c r="BL403" s="1000"/>
      <c r="BN403" s="1242" t="s">
        <v>641</v>
      </c>
      <c r="BO403" s="1243"/>
      <c r="BP403" s="1243"/>
      <c r="BQ403" s="1243"/>
      <c r="BR403" s="1243"/>
      <c r="BS403" s="1244"/>
      <c r="BT403" s="993" t="str">
        <f>IF(データ!$B$366&lt;&gt;"",IF(データ!$B$366&lt;&gt;"0",データ!$B$366,""),"")</f>
        <v/>
      </c>
      <c r="BU403" s="994"/>
      <c r="BV403" s="994"/>
      <c r="BW403" s="994"/>
      <c r="BX403" s="994"/>
      <c r="BY403" s="994"/>
      <c r="BZ403" s="994"/>
      <c r="CA403" s="994"/>
      <c r="CB403" s="994"/>
      <c r="CC403" s="994"/>
      <c r="CD403" s="994"/>
      <c r="CE403" s="994"/>
      <c r="CF403" s="998" t="s">
        <v>84</v>
      </c>
    </row>
    <row r="404" spans="1:84" ht="4.5" customHeight="1" x14ac:dyDescent="0.15">
      <c r="A404" s="1596"/>
      <c r="B404" s="1596"/>
      <c r="C404" s="1596"/>
      <c r="D404" s="1596"/>
      <c r="E404" s="1032"/>
      <c r="F404" s="518"/>
      <c r="G404" s="284" t="s">
        <v>621</v>
      </c>
      <c r="H404" s="285"/>
      <c r="I404" s="286"/>
      <c r="J404" s="1130"/>
      <c r="K404" s="1131"/>
      <c r="L404" s="1131"/>
      <c r="M404" s="1131"/>
      <c r="N404" s="1131"/>
      <c r="O404" s="1131"/>
      <c r="P404" s="1131"/>
      <c r="Q404" s="1131"/>
      <c r="R404" s="1131"/>
      <c r="S404" s="1131"/>
      <c r="T404" s="1131"/>
      <c r="U404" s="1131"/>
      <c r="V404" s="1131"/>
      <c r="W404" s="1131"/>
      <c r="X404" s="1131"/>
      <c r="Y404" s="1131"/>
      <c r="Z404" s="1131"/>
      <c r="AA404" s="1131"/>
      <c r="AB404" s="1131"/>
      <c r="AC404" s="1131"/>
      <c r="AD404" s="1131"/>
      <c r="AE404" s="1131"/>
      <c r="AF404" s="1131"/>
      <c r="AG404" s="1131"/>
      <c r="AH404" s="1131"/>
      <c r="AI404" s="1131"/>
      <c r="AJ404" s="1132"/>
      <c r="AK404" s="284" t="s">
        <v>636</v>
      </c>
      <c r="AL404" s="285"/>
      <c r="AM404" s="286"/>
      <c r="AN404" s="993" t="str">
        <f>IF(データ!$I$336&lt;&gt;"",データ!$I$336,"")</f>
        <v/>
      </c>
      <c r="AO404" s="994"/>
      <c r="AP404" s="994"/>
      <c r="AQ404" s="994"/>
      <c r="AR404" s="994"/>
      <c r="AS404" s="994"/>
      <c r="AT404" s="995"/>
      <c r="AU404" s="1139"/>
      <c r="AV404" s="1140"/>
      <c r="AW404" s="1140"/>
      <c r="AX404" s="1140"/>
      <c r="AY404" s="1140"/>
      <c r="AZ404" s="1140"/>
      <c r="BA404" s="1140"/>
      <c r="BB404" s="1140"/>
      <c r="BC404" s="1140"/>
      <c r="BD404" s="1140"/>
      <c r="BE404" s="1140"/>
      <c r="BF404" s="1140"/>
      <c r="BG404" s="1140"/>
      <c r="BH404" s="1140"/>
      <c r="BI404" s="1140"/>
      <c r="BJ404" s="1140"/>
      <c r="BK404" s="1140"/>
      <c r="BL404" s="1141"/>
      <c r="BN404" s="1235"/>
      <c r="BO404" s="1236"/>
      <c r="BP404" s="1236"/>
      <c r="BQ404" s="1236"/>
      <c r="BR404" s="1236"/>
      <c r="BS404" s="1237"/>
      <c r="BT404" s="951"/>
      <c r="BU404" s="952"/>
      <c r="BV404" s="952"/>
      <c r="BW404" s="952"/>
      <c r="BX404" s="952"/>
      <c r="BY404" s="952"/>
      <c r="BZ404" s="952"/>
      <c r="CA404" s="952"/>
      <c r="CB404" s="952"/>
      <c r="CC404" s="952"/>
      <c r="CD404" s="952"/>
      <c r="CE404" s="952"/>
      <c r="CF404" s="999"/>
    </row>
    <row r="405" spans="1:84" ht="4.5" customHeight="1" x14ac:dyDescent="0.15">
      <c r="A405" s="1596"/>
      <c r="B405" s="1596"/>
      <c r="C405" s="1596"/>
      <c r="D405" s="1596"/>
      <c r="E405" s="1032"/>
      <c r="F405" s="518"/>
      <c r="G405" s="194"/>
      <c r="H405" s="195"/>
      <c r="I405" s="196"/>
      <c r="J405" s="1133"/>
      <c r="K405" s="1134"/>
      <c r="L405" s="1134"/>
      <c r="M405" s="1134"/>
      <c r="N405" s="1134"/>
      <c r="O405" s="1134"/>
      <c r="P405" s="1134"/>
      <c r="Q405" s="1134"/>
      <c r="R405" s="1134"/>
      <c r="S405" s="1134"/>
      <c r="T405" s="1134"/>
      <c r="U405" s="1134"/>
      <c r="V405" s="1134"/>
      <c r="W405" s="1134"/>
      <c r="X405" s="1134"/>
      <c r="Y405" s="1134"/>
      <c r="Z405" s="1134"/>
      <c r="AA405" s="1134"/>
      <c r="AB405" s="1134"/>
      <c r="AC405" s="1134"/>
      <c r="AD405" s="1134"/>
      <c r="AE405" s="1134"/>
      <c r="AF405" s="1134"/>
      <c r="AG405" s="1134"/>
      <c r="AH405" s="1134"/>
      <c r="AI405" s="1134"/>
      <c r="AJ405" s="1135"/>
      <c r="AK405" s="194"/>
      <c r="AL405" s="195"/>
      <c r="AM405" s="196"/>
      <c r="AN405" s="951"/>
      <c r="AO405" s="952"/>
      <c r="AP405" s="952"/>
      <c r="AQ405" s="952"/>
      <c r="AR405" s="952"/>
      <c r="AS405" s="952"/>
      <c r="AT405" s="996"/>
      <c r="AU405" s="1142"/>
      <c r="AV405" s="1143"/>
      <c r="AW405" s="1143"/>
      <c r="AX405" s="1143"/>
      <c r="AY405" s="1143"/>
      <c r="AZ405" s="1143"/>
      <c r="BA405" s="1143"/>
      <c r="BB405" s="1143"/>
      <c r="BC405" s="1143"/>
      <c r="BD405" s="1143"/>
      <c r="BE405" s="1143"/>
      <c r="BF405" s="1143"/>
      <c r="BG405" s="1143"/>
      <c r="BH405" s="1143"/>
      <c r="BI405" s="1143"/>
      <c r="BJ405" s="1143"/>
      <c r="BK405" s="1143"/>
      <c r="BL405" s="1144"/>
      <c r="BN405" s="1235"/>
      <c r="BO405" s="1236"/>
      <c r="BP405" s="1236"/>
      <c r="BQ405" s="1236"/>
      <c r="BR405" s="1236"/>
      <c r="BS405" s="1237"/>
      <c r="BT405" s="951"/>
      <c r="BU405" s="952"/>
      <c r="BV405" s="952"/>
      <c r="BW405" s="952"/>
      <c r="BX405" s="952"/>
      <c r="BY405" s="952"/>
      <c r="BZ405" s="952"/>
      <c r="CA405" s="952"/>
      <c r="CB405" s="952"/>
      <c r="CC405" s="952"/>
      <c r="CD405" s="952"/>
      <c r="CE405" s="952"/>
      <c r="CF405" s="999"/>
    </row>
    <row r="406" spans="1:84" ht="4.5" customHeight="1" x14ac:dyDescent="0.15">
      <c r="A406" s="1596"/>
      <c r="B406" s="1596"/>
      <c r="C406" s="1596"/>
      <c r="D406" s="1596"/>
      <c r="E406" s="1032"/>
      <c r="F406" s="518"/>
      <c r="G406" s="194"/>
      <c r="H406" s="195"/>
      <c r="I406" s="196"/>
      <c r="J406" s="1133"/>
      <c r="K406" s="1134"/>
      <c r="L406" s="1134"/>
      <c r="M406" s="1134"/>
      <c r="N406" s="1134"/>
      <c r="O406" s="1134"/>
      <c r="P406" s="1134"/>
      <c r="Q406" s="1134"/>
      <c r="R406" s="1134"/>
      <c r="S406" s="1134"/>
      <c r="T406" s="1134"/>
      <c r="U406" s="1134"/>
      <c r="V406" s="1134"/>
      <c r="W406" s="1134"/>
      <c r="X406" s="1134"/>
      <c r="Y406" s="1134"/>
      <c r="Z406" s="1134"/>
      <c r="AA406" s="1134"/>
      <c r="AB406" s="1134"/>
      <c r="AC406" s="1134"/>
      <c r="AD406" s="1134"/>
      <c r="AE406" s="1134"/>
      <c r="AF406" s="1134"/>
      <c r="AG406" s="1134"/>
      <c r="AH406" s="1134"/>
      <c r="AI406" s="1134"/>
      <c r="AJ406" s="1135"/>
      <c r="AK406" s="194"/>
      <c r="AL406" s="195"/>
      <c r="AM406" s="196"/>
      <c r="AN406" s="951"/>
      <c r="AO406" s="952"/>
      <c r="AP406" s="952"/>
      <c r="AQ406" s="952"/>
      <c r="AR406" s="952"/>
      <c r="AS406" s="952"/>
      <c r="AT406" s="996"/>
      <c r="AU406" s="1142"/>
      <c r="AV406" s="1143"/>
      <c r="AW406" s="1143"/>
      <c r="AX406" s="1143"/>
      <c r="AY406" s="1143"/>
      <c r="AZ406" s="1143"/>
      <c r="BA406" s="1143"/>
      <c r="BB406" s="1143"/>
      <c r="BC406" s="1143"/>
      <c r="BD406" s="1143"/>
      <c r="BE406" s="1143"/>
      <c r="BF406" s="1143"/>
      <c r="BG406" s="1143"/>
      <c r="BH406" s="1143"/>
      <c r="BI406" s="1143"/>
      <c r="BJ406" s="1143"/>
      <c r="BK406" s="1143"/>
      <c r="BL406" s="1144"/>
      <c r="BN406" s="1235"/>
      <c r="BO406" s="1236"/>
      <c r="BP406" s="1236"/>
      <c r="BQ406" s="1236"/>
      <c r="BR406" s="1236"/>
      <c r="BS406" s="1237"/>
      <c r="BT406" s="951"/>
      <c r="BU406" s="952"/>
      <c r="BV406" s="952"/>
      <c r="BW406" s="952"/>
      <c r="BX406" s="952"/>
      <c r="BY406" s="952"/>
      <c r="BZ406" s="952"/>
      <c r="CA406" s="952"/>
      <c r="CB406" s="952"/>
      <c r="CC406" s="952"/>
      <c r="CD406" s="952"/>
      <c r="CE406" s="952"/>
      <c r="CF406" s="999"/>
    </row>
    <row r="407" spans="1:84" ht="4.5" customHeight="1" x14ac:dyDescent="0.15">
      <c r="A407" s="1596"/>
      <c r="B407" s="1596"/>
      <c r="C407" s="1596"/>
      <c r="D407" s="1596"/>
      <c r="E407" s="1033"/>
      <c r="F407" s="587"/>
      <c r="G407" s="254"/>
      <c r="H407" s="255"/>
      <c r="I407" s="256"/>
      <c r="J407" s="1136"/>
      <c r="K407" s="1137"/>
      <c r="L407" s="1137"/>
      <c r="M407" s="1137"/>
      <c r="N407" s="1137"/>
      <c r="O407" s="1137"/>
      <c r="P407" s="1137"/>
      <c r="Q407" s="1137"/>
      <c r="R407" s="1137"/>
      <c r="S407" s="1137"/>
      <c r="T407" s="1137"/>
      <c r="U407" s="1137"/>
      <c r="V407" s="1137"/>
      <c r="W407" s="1137"/>
      <c r="X407" s="1137"/>
      <c r="Y407" s="1137"/>
      <c r="Z407" s="1137"/>
      <c r="AA407" s="1137"/>
      <c r="AB407" s="1137"/>
      <c r="AC407" s="1137"/>
      <c r="AD407" s="1137"/>
      <c r="AE407" s="1137"/>
      <c r="AF407" s="1137"/>
      <c r="AG407" s="1137"/>
      <c r="AH407" s="1137"/>
      <c r="AI407" s="1137"/>
      <c r="AJ407" s="1138"/>
      <c r="AK407" s="254"/>
      <c r="AL407" s="255"/>
      <c r="AM407" s="256"/>
      <c r="AN407" s="953"/>
      <c r="AO407" s="954"/>
      <c r="AP407" s="954"/>
      <c r="AQ407" s="954"/>
      <c r="AR407" s="954"/>
      <c r="AS407" s="954"/>
      <c r="AT407" s="997"/>
      <c r="AU407" s="1145"/>
      <c r="AV407" s="1146"/>
      <c r="AW407" s="1146"/>
      <c r="AX407" s="1146"/>
      <c r="AY407" s="1146"/>
      <c r="AZ407" s="1146"/>
      <c r="BA407" s="1146"/>
      <c r="BB407" s="1146"/>
      <c r="BC407" s="1146"/>
      <c r="BD407" s="1146"/>
      <c r="BE407" s="1146"/>
      <c r="BF407" s="1146"/>
      <c r="BG407" s="1146"/>
      <c r="BH407" s="1146"/>
      <c r="BI407" s="1146"/>
      <c r="BJ407" s="1146"/>
      <c r="BK407" s="1146"/>
      <c r="BL407" s="1147"/>
      <c r="BN407" s="1235"/>
      <c r="BO407" s="1236"/>
      <c r="BP407" s="1236"/>
      <c r="BQ407" s="1236"/>
      <c r="BR407" s="1236"/>
      <c r="BS407" s="1237"/>
      <c r="BT407" s="951"/>
      <c r="BU407" s="952"/>
      <c r="BV407" s="952"/>
      <c r="BW407" s="952"/>
      <c r="BX407" s="952"/>
      <c r="BY407" s="952"/>
      <c r="BZ407" s="952"/>
      <c r="CA407" s="952"/>
      <c r="CB407" s="952"/>
      <c r="CC407" s="952"/>
      <c r="CD407" s="952"/>
      <c r="CE407" s="952"/>
      <c r="CF407" s="999"/>
    </row>
    <row r="408" spans="1:84" ht="4.5" customHeight="1" x14ac:dyDescent="0.15">
      <c r="A408" s="1596"/>
      <c r="B408" s="1596"/>
      <c r="C408" s="1596"/>
      <c r="D408" s="1596"/>
      <c r="E408" s="1031">
        <v>2</v>
      </c>
      <c r="F408" s="515"/>
      <c r="G408" s="472" t="s">
        <v>625</v>
      </c>
      <c r="H408" s="983"/>
      <c r="I408" s="473"/>
      <c r="J408" s="605" t="str">
        <f>IF(データ!$N$337&lt;&gt;"",データ!$N$337,"")</f>
        <v/>
      </c>
      <c r="K408" s="606"/>
      <c r="L408" s="606"/>
      <c r="M408" s="606"/>
      <c r="N408" s="606"/>
      <c r="O408" s="606"/>
      <c r="P408" s="606"/>
      <c r="Q408" s="606"/>
      <c r="R408" s="606"/>
      <c r="S408" s="606"/>
      <c r="T408" s="606"/>
      <c r="U408" s="606"/>
      <c r="V408" s="606"/>
      <c r="W408" s="606"/>
      <c r="X408" s="606"/>
      <c r="Y408" s="606"/>
      <c r="Z408" s="607"/>
      <c r="AA408" s="984" t="s">
        <v>628</v>
      </c>
      <c r="AB408" s="985"/>
      <c r="AC408" s="986"/>
      <c r="AD408" s="993" t="str">
        <f>IF(データ!$C$337&lt;&gt;"",データ!$C$337,"")</f>
        <v/>
      </c>
      <c r="AE408" s="994"/>
      <c r="AF408" s="994"/>
      <c r="AG408" s="994"/>
      <c r="AH408" s="994"/>
      <c r="AI408" s="994"/>
      <c r="AJ408" s="995"/>
      <c r="AK408" s="561" t="s">
        <v>627</v>
      </c>
      <c r="AL408" s="562"/>
      <c r="AM408" s="563"/>
      <c r="AN408" s="1010" t="str">
        <f>IF(データ!$D$337&lt;&gt;"",データ!$D$337,"")</f>
        <v/>
      </c>
      <c r="AO408" s="1011"/>
      <c r="AP408" s="1011"/>
      <c r="AQ408" s="1011"/>
      <c r="AR408" s="1011"/>
      <c r="AS408" s="1011"/>
      <c r="AT408" s="1011"/>
      <c r="AU408" s="1011"/>
      <c r="AV408" s="1012"/>
      <c r="AW408" s="561" t="s">
        <v>635</v>
      </c>
      <c r="AX408" s="562"/>
      <c r="AY408" s="562"/>
      <c r="AZ408" s="562"/>
      <c r="BA408" s="562"/>
      <c r="BB408" s="562"/>
      <c r="BC408" s="563"/>
      <c r="BD408" s="993" t="str">
        <f>IF(データ!$J$337&lt;&gt;"",データ!$J$337,"")</f>
        <v/>
      </c>
      <c r="BE408" s="994"/>
      <c r="BF408" s="994"/>
      <c r="BG408" s="994"/>
      <c r="BH408" s="994"/>
      <c r="BI408" s="994"/>
      <c r="BJ408" s="994"/>
      <c r="BK408" s="994"/>
      <c r="BL408" s="998" t="s">
        <v>9</v>
      </c>
      <c r="BN408" s="1238"/>
      <c r="BO408" s="1239"/>
      <c r="BP408" s="1239"/>
      <c r="BQ408" s="1239"/>
      <c r="BR408" s="1239"/>
      <c r="BS408" s="1240"/>
      <c r="BT408" s="953"/>
      <c r="BU408" s="954"/>
      <c r="BV408" s="954"/>
      <c r="BW408" s="954"/>
      <c r="BX408" s="954"/>
      <c r="BY408" s="954"/>
      <c r="BZ408" s="954"/>
      <c r="CA408" s="954"/>
      <c r="CB408" s="954"/>
      <c r="CC408" s="954"/>
      <c r="CD408" s="954"/>
      <c r="CE408" s="954"/>
      <c r="CF408" s="1000"/>
    </row>
    <row r="409" spans="1:84" ht="4.5" customHeight="1" x14ac:dyDescent="0.15">
      <c r="A409" s="1596"/>
      <c r="B409" s="1596"/>
      <c r="C409" s="1596"/>
      <c r="D409" s="1596"/>
      <c r="E409" s="1032"/>
      <c r="F409" s="518"/>
      <c r="G409" s="474"/>
      <c r="H409" s="224"/>
      <c r="I409" s="225"/>
      <c r="J409" s="608"/>
      <c r="K409" s="609"/>
      <c r="L409" s="609"/>
      <c r="M409" s="609"/>
      <c r="N409" s="609"/>
      <c r="O409" s="609"/>
      <c r="P409" s="609"/>
      <c r="Q409" s="609"/>
      <c r="R409" s="609"/>
      <c r="S409" s="609"/>
      <c r="T409" s="609"/>
      <c r="U409" s="609"/>
      <c r="V409" s="609"/>
      <c r="W409" s="609"/>
      <c r="X409" s="609"/>
      <c r="Y409" s="609"/>
      <c r="Z409" s="610"/>
      <c r="AA409" s="987"/>
      <c r="AB409" s="988"/>
      <c r="AC409" s="989"/>
      <c r="AD409" s="951"/>
      <c r="AE409" s="952"/>
      <c r="AF409" s="952"/>
      <c r="AG409" s="952"/>
      <c r="AH409" s="952"/>
      <c r="AI409" s="952"/>
      <c r="AJ409" s="996"/>
      <c r="AK409" s="564"/>
      <c r="AL409" s="565"/>
      <c r="AM409" s="566"/>
      <c r="AN409" s="1013"/>
      <c r="AO409" s="1014"/>
      <c r="AP409" s="1014"/>
      <c r="AQ409" s="1014"/>
      <c r="AR409" s="1014"/>
      <c r="AS409" s="1014"/>
      <c r="AT409" s="1014"/>
      <c r="AU409" s="1014"/>
      <c r="AV409" s="1015"/>
      <c r="AW409" s="564"/>
      <c r="AX409" s="565"/>
      <c r="AY409" s="565"/>
      <c r="AZ409" s="565"/>
      <c r="BA409" s="565"/>
      <c r="BB409" s="565"/>
      <c r="BC409" s="566"/>
      <c r="BD409" s="951"/>
      <c r="BE409" s="952"/>
      <c r="BF409" s="952"/>
      <c r="BG409" s="952"/>
      <c r="BH409" s="952"/>
      <c r="BI409" s="952"/>
      <c r="BJ409" s="952"/>
      <c r="BK409" s="952"/>
      <c r="BL409" s="999"/>
      <c r="BN409" s="1170" t="s">
        <v>639</v>
      </c>
      <c r="BO409" s="1171"/>
      <c r="BP409" s="1171"/>
      <c r="BQ409" s="1171"/>
      <c r="BR409" s="1172"/>
      <c r="BS409" s="1166" t="s">
        <v>61</v>
      </c>
      <c r="BT409" s="1167"/>
      <c r="BU409" s="1167"/>
      <c r="BV409" s="1167"/>
      <c r="BW409" s="1167"/>
      <c r="BX409" s="1167"/>
      <c r="BZ409" s="137"/>
      <c r="CA409" s="137"/>
      <c r="CB409" s="137"/>
      <c r="CC409" s="137"/>
      <c r="CD409" s="137"/>
      <c r="CE409" s="137"/>
      <c r="CF409" s="138"/>
    </row>
    <row r="410" spans="1:84" ht="4.5" customHeight="1" x14ac:dyDescent="0.15">
      <c r="A410" s="1596"/>
      <c r="B410" s="1596"/>
      <c r="C410" s="1596"/>
      <c r="D410" s="1596"/>
      <c r="E410" s="1032"/>
      <c r="F410" s="518"/>
      <c r="G410" s="475"/>
      <c r="H410" s="227"/>
      <c r="I410" s="228"/>
      <c r="J410" s="611"/>
      <c r="K410" s="612"/>
      <c r="L410" s="612"/>
      <c r="M410" s="612"/>
      <c r="N410" s="612"/>
      <c r="O410" s="612"/>
      <c r="P410" s="612"/>
      <c r="Q410" s="612"/>
      <c r="R410" s="612"/>
      <c r="S410" s="612"/>
      <c r="T410" s="612"/>
      <c r="U410" s="612"/>
      <c r="V410" s="612"/>
      <c r="W410" s="612"/>
      <c r="X410" s="612"/>
      <c r="Y410" s="612"/>
      <c r="Z410" s="613"/>
      <c r="AA410" s="987"/>
      <c r="AB410" s="988"/>
      <c r="AC410" s="989"/>
      <c r="AD410" s="951"/>
      <c r="AE410" s="952"/>
      <c r="AF410" s="952"/>
      <c r="AG410" s="952"/>
      <c r="AH410" s="952"/>
      <c r="AI410" s="952"/>
      <c r="AJ410" s="996"/>
      <c r="AK410" s="564"/>
      <c r="AL410" s="565"/>
      <c r="AM410" s="566"/>
      <c r="AN410" s="1013"/>
      <c r="AO410" s="1014"/>
      <c r="AP410" s="1014"/>
      <c r="AQ410" s="1014"/>
      <c r="AR410" s="1014"/>
      <c r="AS410" s="1014"/>
      <c r="AT410" s="1014"/>
      <c r="AU410" s="1014"/>
      <c r="AV410" s="1015"/>
      <c r="AW410" s="564"/>
      <c r="AX410" s="565"/>
      <c r="AY410" s="565"/>
      <c r="AZ410" s="565"/>
      <c r="BA410" s="565"/>
      <c r="BB410" s="565"/>
      <c r="BC410" s="566"/>
      <c r="BD410" s="951"/>
      <c r="BE410" s="952"/>
      <c r="BF410" s="952"/>
      <c r="BG410" s="952"/>
      <c r="BH410" s="952"/>
      <c r="BI410" s="952"/>
      <c r="BJ410" s="952"/>
      <c r="BK410" s="952"/>
      <c r="BL410" s="999"/>
      <c r="BN410" s="1173"/>
      <c r="BO410" s="1174"/>
      <c r="BP410" s="1174"/>
      <c r="BQ410" s="1174"/>
      <c r="BR410" s="1175"/>
      <c r="BS410" s="1168"/>
      <c r="BT410" s="1169"/>
      <c r="BU410" s="1169"/>
      <c r="BV410" s="1169"/>
      <c r="BW410" s="1169"/>
      <c r="BX410" s="1169"/>
      <c r="BY410" s="139"/>
      <c r="BZ410" s="139"/>
      <c r="CA410" s="139"/>
      <c r="CB410" s="139"/>
      <c r="CC410" s="139"/>
      <c r="CD410" s="139"/>
      <c r="CE410" s="139"/>
      <c r="CF410" s="140"/>
    </row>
    <row r="411" spans="1:84" ht="4.5" customHeight="1" x14ac:dyDescent="0.15">
      <c r="A411" s="1596"/>
      <c r="B411" s="1596"/>
      <c r="C411" s="1596"/>
      <c r="D411" s="1596"/>
      <c r="E411" s="1032"/>
      <c r="F411" s="518"/>
      <c r="G411" s="1001" t="s">
        <v>626</v>
      </c>
      <c r="H411" s="1002"/>
      <c r="I411" s="1003"/>
      <c r="J411" s="993" t="str">
        <f>IF(データ!$B$337&lt;&gt;"",データ!$B$337,"")</f>
        <v/>
      </c>
      <c r="K411" s="994"/>
      <c r="L411" s="994"/>
      <c r="M411" s="994"/>
      <c r="N411" s="994"/>
      <c r="O411" s="994"/>
      <c r="P411" s="994"/>
      <c r="Q411" s="994"/>
      <c r="R411" s="994"/>
      <c r="S411" s="994"/>
      <c r="T411" s="994"/>
      <c r="U411" s="994"/>
      <c r="V411" s="994"/>
      <c r="W411" s="994"/>
      <c r="X411" s="994"/>
      <c r="Y411" s="994"/>
      <c r="Z411" s="995"/>
      <c r="AA411" s="987"/>
      <c r="AB411" s="988"/>
      <c r="AC411" s="989"/>
      <c r="AD411" s="951"/>
      <c r="AE411" s="952"/>
      <c r="AF411" s="952"/>
      <c r="AG411" s="952"/>
      <c r="AH411" s="952"/>
      <c r="AI411" s="952"/>
      <c r="AJ411" s="996"/>
      <c r="AK411" s="564"/>
      <c r="AL411" s="565"/>
      <c r="AM411" s="566"/>
      <c r="AN411" s="1013"/>
      <c r="AO411" s="1014"/>
      <c r="AP411" s="1014"/>
      <c r="AQ411" s="1014"/>
      <c r="AR411" s="1014"/>
      <c r="AS411" s="1014"/>
      <c r="AT411" s="1014"/>
      <c r="AU411" s="1014"/>
      <c r="AV411" s="1015"/>
      <c r="AW411" s="564"/>
      <c r="AX411" s="565"/>
      <c r="AY411" s="565"/>
      <c r="AZ411" s="565"/>
      <c r="BA411" s="565"/>
      <c r="BB411" s="565"/>
      <c r="BC411" s="566"/>
      <c r="BD411" s="951"/>
      <c r="BE411" s="952"/>
      <c r="BF411" s="952"/>
      <c r="BG411" s="952"/>
      <c r="BH411" s="952"/>
      <c r="BI411" s="952"/>
      <c r="BJ411" s="952"/>
      <c r="BK411" s="952"/>
      <c r="BL411" s="999"/>
      <c r="BN411" s="1173"/>
      <c r="BO411" s="1174"/>
      <c r="BP411" s="1174"/>
      <c r="BQ411" s="1174"/>
      <c r="BR411" s="1175"/>
      <c r="BS411" s="1179"/>
      <c r="BT411" s="1180"/>
      <c r="BU411" s="1180"/>
      <c r="BV411" s="1180"/>
      <c r="BW411" s="1180"/>
      <c r="BX411" s="1180"/>
      <c r="BY411" s="1180"/>
      <c r="BZ411" s="1180"/>
      <c r="CA411" s="1180"/>
      <c r="CB411" s="1180"/>
      <c r="CC411" s="1180"/>
      <c r="CD411" s="1180"/>
      <c r="CE411" s="1180"/>
      <c r="CF411" s="1181"/>
    </row>
    <row r="412" spans="1:84" ht="4.5" customHeight="1" x14ac:dyDescent="0.15">
      <c r="A412" s="1596"/>
      <c r="B412" s="1596"/>
      <c r="C412" s="1596"/>
      <c r="D412" s="1596"/>
      <c r="E412" s="1032"/>
      <c r="F412" s="518"/>
      <c r="G412" s="1004"/>
      <c r="H412" s="1005"/>
      <c r="I412" s="1006"/>
      <c r="J412" s="951"/>
      <c r="K412" s="952"/>
      <c r="L412" s="952"/>
      <c r="M412" s="952"/>
      <c r="N412" s="952"/>
      <c r="O412" s="952"/>
      <c r="P412" s="952"/>
      <c r="Q412" s="952"/>
      <c r="R412" s="952"/>
      <c r="S412" s="952"/>
      <c r="T412" s="952"/>
      <c r="U412" s="952"/>
      <c r="V412" s="952"/>
      <c r="W412" s="952"/>
      <c r="X412" s="952"/>
      <c r="Y412" s="952"/>
      <c r="Z412" s="996"/>
      <c r="AA412" s="987"/>
      <c r="AB412" s="988"/>
      <c r="AC412" s="989"/>
      <c r="AD412" s="951"/>
      <c r="AE412" s="952"/>
      <c r="AF412" s="952"/>
      <c r="AG412" s="952"/>
      <c r="AH412" s="952"/>
      <c r="AI412" s="952"/>
      <c r="AJ412" s="996"/>
      <c r="AK412" s="564"/>
      <c r="AL412" s="565"/>
      <c r="AM412" s="566"/>
      <c r="AN412" s="1013"/>
      <c r="AO412" s="1014"/>
      <c r="AP412" s="1014"/>
      <c r="AQ412" s="1014"/>
      <c r="AR412" s="1014"/>
      <c r="AS412" s="1014"/>
      <c r="AT412" s="1014"/>
      <c r="AU412" s="1014"/>
      <c r="AV412" s="1015"/>
      <c r="AW412" s="564"/>
      <c r="AX412" s="565"/>
      <c r="AY412" s="565"/>
      <c r="AZ412" s="565"/>
      <c r="BA412" s="565"/>
      <c r="BB412" s="565"/>
      <c r="BC412" s="566"/>
      <c r="BD412" s="951"/>
      <c r="BE412" s="952"/>
      <c r="BF412" s="952"/>
      <c r="BG412" s="952"/>
      <c r="BH412" s="952"/>
      <c r="BI412" s="952"/>
      <c r="BJ412" s="952"/>
      <c r="BK412" s="952"/>
      <c r="BL412" s="999"/>
      <c r="BN412" s="1173"/>
      <c r="BO412" s="1174"/>
      <c r="BP412" s="1174"/>
      <c r="BQ412" s="1174"/>
      <c r="BR412" s="1175"/>
      <c r="BS412" s="1182"/>
      <c r="BT412" s="1183"/>
      <c r="BU412" s="1183"/>
      <c r="BV412" s="1183"/>
      <c r="BW412" s="1183"/>
      <c r="BX412" s="1183"/>
      <c r="BY412" s="1183"/>
      <c r="BZ412" s="1183"/>
      <c r="CA412" s="1183"/>
      <c r="CB412" s="1183"/>
      <c r="CC412" s="1183"/>
      <c r="CD412" s="1183"/>
      <c r="CE412" s="1183"/>
      <c r="CF412" s="1184"/>
    </row>
    <row r="413" spans="1:84" ht="4.5" customHeight="1" x14ac:dyDescent="0.15">
      <c r="A413" s="1596"/>
      <c r="B413" s="1596"/>
      <c r="C413" s="1596"/>
      <c r="D413" s="1596"/>
      <c r="E413" s="1032"/>
      <c r="F413" s="518"/>
      <c r="G413" s="1004"/>
      <c r="H413" s="1005"/>
      <c r="I413" s="1006"/>
      <c r="J413" s="951"/>
      <c r="K413" s="952"/>
      <c r="L413" s="952"/>
      <c r="M413" s="952"/>
      <c r="N413" s="952"/>
      <c r="O413" s="952"/>
      <c r="P413" s="952"/>
      <c r="Q413" s="952"/>
      <c r="R413" s="952"/>
      <c r="S413" s="952"/>
      <c r="T413" s="952"/>
      <c r="U413" s="952"/>
      <c r="V413" s="952"/>
      <c r="W413" s="952"/>
      <c r="X413" s="952"/>
      <c r="Y413" s="952"/>
      <c r="Z413" s="996"/>
      <c r="AA413" s="987"/>
      <c r="AB413" s="988"/>
      <c r="AC413" s="989"/>
      <c r="AD413" s="951"/>
      <c r="AE413" s="952"/>
      <c r="AF413" s="952"/>
      <c r="AG413" s="952"/>
      <c r="AH413" s="952"/>
      <c r="AI413" s="952"/>
      <c r="AJ413" s="996"/>
      <c r="AK413" s="564"/>
      <c r="AL413" s="565"/>
      <c r="AM413" s="566"/>
      <c r="AN413" s="1013"/>
      <c r="AO413" s="1014"/>
      <c r="AP413" s="1014"/>
      <c r="AQ413" s="1014"/>
      <c r="AR413" s="1014"/>
      <c r="AS413" s="1014"/>
      <c r="AT413" s="1014"/>
      <c r="AU413" s="1014"/>
      <c r="AV413" s="1015"/>
      <c r="AW413" s="564"/>
      <c r="AX413" s="565"/>
      <c r="AY413" s="565"/>
      <c r="AZ413" s="565"/>
      <c r="BA413" s="565"/>
      <c r="BB413" s="565"/>
      <c r="BC413" s="566"/>
      <c r="BD413" s="951"/>
      <c r="BE413" s="952"/>
      <c r="BF413" s="952"/>
      <c r="BG413" s="952"/>
      <c r="BH413" s="952"/>
      <c r="BI413" s="952"/>
      <c r="BJ413" s="952"/>
      <c r="BK413" s="952"/>
      <c r="BL413" s="999"/>
      <c r="BN413" s="1173"/>
      <c r="BO413" s="1174"/>
      <c r="BP413" s="1174"/>
      <c r="BQ413" s="1174"/>
      <c r="BR413" s="1175"/>
      <c r="BS413" s="1123" t="s">
        <v>62</v>
      </c>
      <c r="BT413" s="1124"/>
      <c r="BU413" s="1124"/>
      <c r="BV413" s="1124"/>
      <c r="BW413" s="1124"/>
      <c r="BX413" s="1124"/>
      <c r="BY413" s="1124"/>
      <c r="BZ413" s="1124"/>
      <c r="CA413" s="1124"/>
      <c r="CB413" s="77"/>
      <c r="CC413" s="77"/>
      <c r="CD413" s="77"/>
      <c r="CE413" s="77"/>
      <c r="CF413" s="78"/>
    </row>
    <row r="414" spans="1:84" ht="4.5" customHeight="1" x14ac:dyDescent="0.15">
      <c r="A414" s="1596"/>
      <c r="B414" s="1596"/>
      <c r="C414" s="1596"/>
      <c r="D414" s="1596"/>
      <c r="E414" s="1032"/>
      <c r="F414" s="518"/>
      <c r="G414" s="1007"/>
      <c r="H414" s="1008"/>
      <c r="I414" s="1009"/>
      <c r="J414" s="953"/>
      <c r="K414" s="954"/>
      <c r="L414" s="954"/>
      <c r="M414" s="954"/>
      <c r="N414" s="954"/>
      <c r="O414" s="954"/>
      <c r="P414" s="954"/>
      <c r="Q414" s="954"/>
      <c r="R414" s="954"/>
      <c r="S414" s="954"/>
      <c r="T414" s="954"/>
      <c r="U414" s="954"/>
      <c r="V414" s="954"/>
      <c r="W414" s="954"/>
      <c r="X414" s="954"/>
      <c r="Y414" s="954"/>
      <c r="Z414" s="997"/>
      <c r="AA414" s="990"/>
      <c r="AB414" s="991"/>
      <c r="AC414" s="992"/>
      <c r="AD414" s="953"/>
      <c r="AE414" s="954"/>
      <c r="AF414" s="954"/>
      <c r="AG414" s="954"/>
      <c r="AH414" s="954"/>
      <c r="AI414" s="954"/>
      <c r="AJ414" s="997"/>
      <c r="AK414" s="567"/>
      <c r="AL414" s="568"/>
      <c r="AM414" s="569"/>
      <c r="AN414" s="1016"/>
      <c r="AO414" s="1017"/>
      <c r="AP414" s="1017"/>
      <c r="AQ414" s="1017"/>
      <c r="AR414" s="1017"/>
      <c r="AS414" s="1017"/>
      <c r="AT414" s="1017"/>
      <c r="AU414" s="1017"/>
      <c r="AV414" s="1018"/>
      <c r="AW414" s="567"/>
      <c r="AX414" s="568"/>
      <c r="AY414" s="568"/>
      <c r="AZ414" s="568"/>
      <c r="BA414" s="568"/>
      <c r="BB414" s="568"/>
      <c r="BC414" s="569"/>
      <c r="BD414" s="953"/>
      <c r="BE414" s="954"/>
      <c r="BF414" s="954"/>
      <c r="BG414" s="954"/>
      <c r="BH414" s="954"/>
      <c r="BI414" s="954"/>
      <c r="BJ414" s="954"/>
      <c r="BK414" s="954"/>
      <c r="BL414" s="1000"/>
      <c r="BN414" s="1173"/>
      <c r="BO414" s="1174"/>
      <c r="BP414" s="1174"/>
      <c r="BQ414" s="1174"/>
      <c r="BR414" s="1175"/>
      <c r="BS414" s="1125"/>
      <c r="BT414" s="1126"/>
      <c r="BU414" s="1126"/>
      <c r="BV414" s="1126"/>
      <c r="BW414" s="1126"/>
      <c r="BX414" s="1126"/>
      <c r="BY414" s="1126"/>
      <c r="BZ414" s="1126"/>
      <c r="CA414" s="1126"/>
      <c r="CB414" s="79"/>
      <c r="CC414" s="79"/>
      <c r="CD414" s="79"/>
      <c r="CE414" s="79"/>
      <c r="CF414" s="80"/>
    </row>
    <row r="415" spans="1:84" ht="4.5" customHeight="1" x14ac:dyDescent="0.15">
      <c r="A415" s="1596"/>
      <c r="B415" s="1596"/>
      <c r="C415" s="1596"/>
      <c r="D415" s="1596"/>
      <c r="E415" s="1032"/>
      <c r="F415" s="518"/>
      <c r="G415" s="284" t="s">
        <v>621</v>
      </c>
      <c r="H415" s="285"/>
      <c r="I415" s="286"/>
      <c r="J415" s="1130"/>
      <c r="K415" s="1131"/>
      <c r="L415" s="1131"/>
      <c r="M415" s="1131"/>
      <c r="N415" s="1131"/>
      <c r="O415" s="1131"/>
      <c r="P415" s="1131"/>
      <c r="Q415" s="1131"/>
      <c r="R415" s="1131"/>
      <c r="S415" s="1131"/>
      <c r="T415" s="1131"/>
      <c r="U415" s="1131"/>
      <c r="V415" s="1131"/>
      <c r="W415" s="1131"/>
      <c r="X415" s="1131"/>
      <c r="Y415" s="1131"/>
      <c r="Z415" s="1131"/>
      <c r="AA415" s="1131"/>
      <c r="AB415" s="1131"/>
      <c r="AC415" s="1131"/>
      <c r="AD415" s="1131"/>
      <c r="AE415" s="1131"/>
      <c r="AF415" s="1131"/>
      <c r="AG415" s="1131"/>
      <c r="AH415" s="1131"/>
      <c r="AI415" s="1131"/>
      <c r="AJ415" s="1132"/>
      <c r="AK415" s="284" t="s">
        <v>636</v>
      </c>
      <c r="AL415" s="285"/>
      <c r="AM415" s="286"/>
      <c r="AN415" s="993" t="str">
        <f>IF(データ!$I$337&lt;&gt;"",データ!$I$337,"")</f>
        <v/>
      </c>
      <c r="AO415" s="994"/>
      <c r="AP415" s="994"/>
      <c r="AQ415" s="994"/>
      <c r="AR415" s="994"/>
      <c r="AS415" s="994"/>
      <c r="AT415" s="995"/>
      <c r="AU415" s="1139"/>
      <c r="AV415" s="1140"/>
      <c r="AW415" s="1140"/>
      <c r="AX415" s="1140"/>
      <c r="AY415" s="1140"/>
      <c r="AZ415" s="1140"/>
      <c r="BA415" s="1140"/>
      <c r="BB415" s="1140"/>
      <c r="BC415" s="1140"/>
      <c r="BD415" s="1140"/>
      <c r="BE415" s="1140"/>
      <c r="BF415" s="1140"/>
      <c r="BG415" s="1140"/>
      <c r="BH415" s="1140"/>
      <c r="BI415" s="1140"/>
      <c r="BJ415" s="1140"/>
      <c r="BK415" s="1140"/>
      <c r="BL415" s="1141"/>
      <c r="BN415" s="1173"/>
      <c r="BO415" s="1174"/>
      <c r="BP415" s="1174"/>
      <c r="BQ415" s="1174"/>
      <c r="BR415" s="1175"/>
      <c r="BS415" s="79"/>
      <c r="BT415" s="79"/>
      <c r="BU415" s="79"/>
      <c r="BV415" s="79"/>
      <c r="BW415" s="1206" t="str">
        <f>IF(データ!$B$367&lt;&gt;"",IF(データ!$B$367&lt;&gt;"0",データ!$B$367,""),"")</f>
        <v/>
      </c>
      <c r="BX415" s="1206"/>
      <c r="BY415" s="1206"/>
      <c r="BZ415" s="1206"/>
      <c r="CA415" s="1206"/>
      <c r="CB415" s="1206"/>
      <c r="CC415" s="1206"/>
      <c r="CD415" s="1206"/>
      <c r="CE415" s="1206"/>
      <c r="CF415" s="766" t="s">
        <v>83</v>
      </c>
    </row>
    <row r="416" spans="1:84" ht="4.5" customHeight="1" x14ac:dyDescent="0.15">
      <c r="A416" s="1596"/>
      <c r="B416" s="1596"/>
      <c r="C416" s="1596"/>
      <c r="D416" s="1596"/>
      <c r="E416" s="1032"/>
      <c r="F416" s="518"/>
      <c r="G416" s="194"/>
      <c r="H416" s="195"/>
      <c r="I416" s="196"/>
      <c r="J416" s="1133"/>
      <c r="K416" s="1134"/>
      <c r="L416" s="1134"/>
      <c r="M416" s="1134"/>
      <c r="N416" s="1134"/>
      <c r="O416" s="1134"/>
      <c r="P416" s="1134"/>
      <c r="Q416" s="1134"/>
      <c r="R416" s="1134"/>
      <c r="S416" s="1134"/>
      <c r="T416" s="1134"/>
      <c r="U416" s="1134"/>
      <c r="V416" s="1134"/>
      <c r="W416" s="1134"/>
      <c r="X416" s="1134"/>
      <c r="Y416" s="1134"/>
      <c r="Z416" s="1134"/>
      <c r="AA416" s="1134"/>
      <c r="AB416" s="1134"/>
      <c r="AC416" s="1134"/>
      <c r="AD416" s="1134"/>
      <c r="AE416" s="1134"/>
      <c r="AF416" s="1134"/>
      <c r="AG416" s="1134"/>
      <c r="AH416" s="1134"/>
      <c r="AI416" s="1134"/>
      <c r="AJ416" s="1135"/>
      <c r="AK416" s="194"/>
      <c r="AL416" s="195"/>
      <c r="AM416" s="196"/>
      <c r="AN416" s="951"/>
      <c r="AO416" s="952"/>
      <c r="AP416" s="952"/>
      <c r="AQ416" s="952"/>
      <c r="AR416" s="952"/>
      <c r="AS416" s="952"/>
      <c r="AT416" s="996"/>
      <c r="AU416" s="1142"/>
      <c r="AV416" s="1143"/>
      <c r="AW416" s="1143"/>
      <c r="AX416" s="1143"/>
      <c r="AY416" s="1143"/>
      <c r="AZ416" s="1143"/>
      <c r="BA416" s="1143"/>
      <c r="BB416" s="1143"/>
      <c r="BC416" s="1143"/>
      <c r="BD416" s="1143"/>
      <c r="BE416" s="1143"/>
      <c r="BF416" s="1143"/>
      <c r="BG416" s="1143"/>
      <c r="BH416" s="1143"/>
      <c r="BI416" s="1143"/>
      <c r="BJ416" s="1143"/>
      <c r="BK416" s="1143"/>
      <c r="BL416" s="1144"/>
      <c r="BN416" s="1176"/>
      <c r="BO416" s="1177"/>
      <c r="BP416" s="1177"/>
      <c r="BQ416" s="1177"/>
      <c r="BR416" s="1178"/>
      <c r="BS416" s="132"/>
      <c r="BT416" s="132"/>
      <c r="BU416" s="132"/>
      <c r="BV416" s="132"/>
      <c r="BW416" s="1207"/>
      <c r="BX416" s="1207"/>
      <c r="BY416" s="1207"/>
      <c r="BZ416" s="1207"/>
      <c r="CA416" s="1207"/>
      <c r="CB416" s="1207"/>
      <c r="CC416" s="1207"/>
      <c r="CD416" s="1207"/>
      <c r="CE416" s="1207"/>
      <c r="CF416" s="877"/>
    </row>
    <row r="417" spans="1:84" ht="4.5" customHeight="1" x14ac:dyDescent="0.15">
      <c r="A417" s="1596"/>
      <c r="B417" s="1596"/>
      <c r="C417" s="1596"/>
      <c r="D417" s="1596"/>
      <c r="E417" s="1032"/>
      <c r="F417" s="518"/>
      <c r="G417" s="194"/>
      <c r="H417" s="195"/>
      <c r="I417" s="196"/>
      <c r="J417" s="1133"/>
      <c r="K417" s="1134"/>
      <c r="L417" s="1134"/>
      <c r="M417" s="1134"/>
      <c r="N417" s="1134"/>
      <c r="O417" s="1134"/>
      <c r="P417" s="1134"/>
      <c r="Q417" s="1134"/>
      <c r="R417" s="1134"/>
      <c r="S417" s="1134"/>
      <c r="T417" s="1134"/>
      <c r="U417" s="1134"/>
      <c r="V417" s="1134"/>
      <c r="W417" s="1134"/>
      <c r="X417" s="1134"/>
      <c r="Y417" s="1134"/>
      <c r="Z417" s="1134"/>
      <c r="AA417" s="1134"/>
      <c r="AB417" s="1134"/>
      <c r="AC417" s="1134"/>
      <c r="AD417" s="1134"/>
      <c r="AE417" s="1134"/>
      <c r="AF417" s="1134"/>
      <c r="AG417" s="1134"/>
      <c r="AH417" s="1134"/>
      <c r="AI417" s="1134"/>
      <c r="AJ417" s="1135"/>
      <c r="AK417" s="194"/>
      <c r="AL417" s="195"/>
      <c r="AM417" s="196"/>
      <c r="AN417" s="951"/>
      <c r="AO417" s="952"/>
      <c r="AP417" s="952"/>
      <c r="AQ417" s="952"/>
      <c r="AR417" s="952"/>
      <c r="AS417" s="952"/>
      <c r="AT417" s="996"/>
      <c r="AU417" s="1142"/>
      <c r="AV417" s="1143"/>
      <c r="AW417" s="1143"/>
      <c r="AX417" s="1143"/>
      <c r="AY417" s="1143"/>
      <c r="AZ417" s="1143"/>
      <c r="BA417" s="1143"/>
      <c r="BB417" s="1143"/>
      <c r="BC417" s="1143"/>
      <c r="BD417" s="1143"/>
      <c r="BE417" s="1143"/>
      <c r="BF417" s="1143"/>
      <c r="BG417" s="1143"/>
      <c r="BH417" s="1143"/>
      <c r="BI417" s="1143"/>
      <c r="BJ417" s="1143"/>
      <c r="BK417" s="1143"/>
      <c r="BL417" s="1144"/>
      <c r="BN417" s="1188" t="s">
        <v>640</v>
      </c>
      <c r="BO417" s="1189"/>
      <c r="BP417" s="1189"/>
      <c r="BQ417" s="1189"/>
      <c r="BR417" s="1189"/>
      <c r="BS417" s="1190"/>
      <c r="BT417" s="1010" t="str">
        <f>IF(データ!$B$370&lt;&gt;"","開業",IF(データ!$C$370&lt;&gt;"","廃止",""))</f>
        <v/>
      </c>
      <c r="BU417" s="1011"/>
      <c r="BV417" s="1011"/>
      <c r="BW417" s="1011"/>
      <c r="BX417" s="1011"/>
      <c r="BY417" s="1011"/>
      <c r="BZ417" s="1011"/>
      <c r="CA417" s="1011"/>
      <c r="CB417" s="1011"/>
      <c r="CC417" s="1011"/>
      <c r="CD417" s="1011"/>
      <c r="CE417" s="1011"/>
      <c r="CF417" s="1197"/>
    </row>
    <row r="418" spans="1:84" ht="4.5" customHeight="1" x14ac:dyDescent="0.15">
      <c r="A418" s="1596"/>
      <c r="B418" s="1596"/>
      <c r="C418" s="1596"/>
      <c r="D418" s="1596"/>
      <c r="E418" s="1033"/>
      <c r="F418" s="587"/>
      <c r="G418" s="254"/>
      <c r="H418" s="255"/>
      <c r="I418" s="256"/>
      <c r="J418" s="1136"/>
      <c r="K418" s="1137"/>
      <c r="L418" s="1137"/>
      <c r="M418" s="1137"/>
      <c r="N418" s="1137"/>
      <c r="O418" s="1137"/>
      <c r="P418" s="1137"/>
      <c r="Q418" s="1137"/>
      <c r="R418" s="1137"/>
      <c r="S418" s="1137"/>
      <c r="T418" s="1137"/>
      <c r="U418" s="1137"/>
      <c r="V418" s="1137"/>
      <c r="W418" s="1137"/>
      <c r="X418" s="1137"/>
      <c r="Y418" s="1137"/>
      <c r="Z418" s="1137"/>
      <c r="AA418" s="1137"/>
      <c r="AB418" s="1137"/>
      <c r="AC418" s="1137"/>
      <c r="AD418" s="1137"/>
      <c r="AE418" s="1137"/>
      <c r="AF418" s="1137"/>
      <c r="AG418" s="1137"/>
      <c r="AH418" s="1137"/>
      <c r="AI418" s="1137"/>
      <c r="AJ418" s="1138"/>
      <c r="AK418" s="254"/>
      <c r="AL418" s="255"/>
      <c r="AM418" s="256"/>
      <c r="AN418" s="953"/>
      <c r="AO418" s="954"/>
      <c r="AP418" s="954"/>
      <c r="AQ418" s="954"/>
      <c r="AR418" s="954"/>
      <c r="AS418" s="954"/>
      <c r="AT418" s="997"/>
      <c r="AU418" s="1145"/>
      <c r="AV418" s="1146"/>
      <c r="AW418" s="1146"/>
      <c r="AX418" s="1146"/>
      <c r="AY418" s="1146"/>
      <c r="AZ418" s="1146"/>
      <c r="BA418" s="1146"/>
      <c r="BB418" s="1146"/>
      <c r="BC418" s="1146"/>
      <c r="BD418" s="1146"/>
      <c r="BE418" s="1146"/>
      <c r="BF418" s="1146"/>
      <c r="BG418" s="1146"/>
      <c r="BH418" s="1146"/>
      <c r="BI418" s="1146"/>
      <c r="BJ418" s="1146"/>
      <c r="BK418" s="1146"/>
      <c r="BL418" s="1147"/>
      <c r="BN418" s="1191"/>
      <c r="BO418" s="1192"/>
      <c r="BP418" s="1192"/>
      <c r="BQ418" s="1192"/>
      <c r="BR418" s="1192"/>
      <c r="BS418" s="1193"/>
      <c r="BT418" s="1013"/>
      <c r="BU418" s="1014"/>
      <c r="BV418" s="1014"/>
      <c r="BW418" s="1014"/>
      <c r="BX418" s="1014"/>
      <c r="BY418" s="1014"/>
      <c r="BZ418" s="1014"/>
      <c r="CA418" s="1014"/>
      <c r="CB418" s="1014"/>
      <c r="CC418" s="1014"/>
      <c r="CD418" s="1014"/>
      <c r="CE418" s="1014"/>
      <c r="CF418" s="1198"/>
    </row>
    <row r="419" spans="1:84" ht="4.5" customHeight="1" x14ac:dyDescent="0.15">
      <c r="A419" s="1596"/>
      <c r="B419" s="1596"/>
      <c r="C419" s="1596"/>
      <c r="D419" s="1596"/>
      <c r="E419" s="1031">
        <v>3</v>
      </c>
      <c r="F419" s="515"/>
      <c r="G419" s="472" t="s">
        <v>625</v>
      </c>
      <c r="H419" s="983"/>
      <c r="I419" s="473"/>
      <c r="J419" s="605" t="str">
        <f>IF(データ!$N$338&lt;&gt;"",データ!$N$338,"")</f>
        <v/>
      </c>
      <c r="K419" s="606"/>
      <c r="L419" s="606"/>
      <c r="M419" s="606"/>
      <c r="N419" s="606"/>
      <c r="O419" s="606"/>
      <c r="P419" s="606"/>
      <c r="Q419" s="606"/>
      <c r="R419" s="606"/>
      <c r="S419" s="606"/>
      <c r="T419" s="606"/>
      <c r="U419" s="606"/>
      <c r="V419" s="606"/>
      <c r="W419" s="606"/>
      <c r="X419" s="606"/>
      <c r="Y419" s="606"/>
      <c r="Z419" s="607"/>
      <c r="AA419" s="984" t="s">
        <v>628</v>
      </c>
      <c r="AB419" s="985"/>
      <c r="AC419" s="986"/>
      <c r="AD419" s="993" t="str">
        <f>IF(データ!$C$338&lt;&gt;"",データ!$C$338,"")</f>
        <v/>
      </c>
      <c r="AE419" s="994"/>
      <c r="AF419" s="994"/>
      <c r="AG419" s="994"/>
      <c r="AH419" s="994"/>
      <c r="AI419" s="994"/>
      <c r="AJ419" s="995"/>
      <c r="AK419" s="561" t="s">
        <v>627</v>
      </c>
      <c r="AL419" s="562"/>
      <c r="AM419" s="563"/>
      <c r="AN419" s="1010" t="str">
        <f>IF(データ!$D$338&lt;&gt;"",データ!$D$338,"")</f>
        <v/>
      </c>
      <c r="AO419" s="1011"/>
      <c r="AP419" s="1011"/>
      <c r="AQ419" s="1011"/>
      <c r="AR419" s="1011"/>
      <c r="AS419" s="1011"/>
      <c r="AT419" s="1011"/>
      <c r="AU419" s="1011"/>
      <c r="AV419" s="1012"/>
      <c r="AW419" s="561" t="s">
        <v>635</v>
      </c>
      <c r="AX419" s="562"/>
      <c r="AY419" s="562"/>
      <c r="AZ419" s="562"/>
      <c r="BA419" s="562"/>
      <c r="BB419" s="562"/>
      <c r="BC419" s="563"/>
      <c r="BD419" s="993" t="str">
        <f>IF(データ!$J$338&lt;&gt;"",データ!$J$338,"")</f>
        <v/>
      </c>
      <c r="BE419" s="994"/>
      <c r="BF419" s="994"/>
      <c r="BG419" s="994"/>
      <c r="BH419" s="994"/>
      <c r="BI419" s="994"/>
      <c r="BJ419" s="994"/>
      <c r="BK419" s="994"/>
      <c r="BL419" s="998" t="s">
        <v>9</v>
      </c>
      <c r="BN419" s="1191"/>
      <c r="BO419" s="1192"/>
      <c r="BP419" s="1192"/>
      <c r="BQ419" s="1192"/>
      <c r="BR419" s="1192"/>
      <c r="BS419" s="1193"/>
      <c r="BT419" s="1013"/>
      <c r="BU419" s="1014"/>
      <c r="BV419" s="1014"/>
      <c r="BW419" s="1014"/>
      <c r="BX419" s="1014"/>
      <c r="BY419" s="1014"/>
      <c r="BZ419" s="1014"/>
      <c r="CA419" s="1014"/>
      <c r="CB419" s="1014"/>
      <c r="CC419" s="1014"/>
      <c r="CD419" s="1014"/>
      <c r="CE419" s="1014"/>
      <c r="CF419" s="1198"/>
    </row>
    <row r="420" spans="1:84" ht="4.5" customHeight="1" x14ac:dyDescent="0.15">
      <c r="A420" s="1596"/>
      <c r="B420" s="1596"/>
      <c r="C420" s="1596"/>
      <c r="D420" s="1596"/>
      <c r="E420" s="1032"/>
      <c r="F420" s="518"/>
      <c r="G420" s="474"/>
      <c r="H420" s="224"/>
      <c r="I420" s="225"/>
      <c r="J420" s="608"/>
      <c r="K420" s="609"/>
      <c r="L420" s="609"/>
      <c r="M420" s="609"/>
      <c r="N420" s="609"/>
      <c r="O420" s="609"/>
      <c r="P420" s="609"/>
      <c r="Q420" s="609"/>
      <c r="R420" s="609"/>
      <c r="S420" s="609"/>
      <c r="T420" s="609"/>
      <c r="U420" s="609"/>
      <c r="V420" s="609"/>
      <c r="W420" s="609"/>
      <c r="X420" s="609"/>
      <c r="Y420" s="609"/>
      <c r="Z420" s="610"/>
      <c r="AA420" s="987"/>
      <c r="AB420" s="988"/>
      <c r="AC420" s="989"/>
      <c r="AD420" s="951"/>
      <c r="AE420" s="952"/>
      <c r="AF420" s="952"/>
      <c r="AG420" s="952"/>
      <c r="AH420" s="952"/>
      <c r="AI420" s="952"/>
      <c r="AJ420" s="996"/>
      <c r="AK420" s="564"/>
      <c r="AL420" s="565"/>
      <c r="AM420" s="566"/>
      <c r="AN420" s="1013"/>
      <c r="AO420" s="1014"/>
      <c r="AP420" s="1014"/>
      <c r="AQ420" s="1014"/>
      <c r="AR420" s="1014"/>
      <c r="AS420" s="1014"/>
      <c r="AT420" s="1014"/>
      <c r="AU420" s="1014"/>
      <c r="AV420" s="1015"/>
      <c r="AW420" s="564"/>
      <c r="AX420" s="565"/>
      <c r="AY420" s="565"/>
      <c r="AZ420" s="565"/>
      <c r="BA420" s="565"/>
      <c r="BB420" s="565"/>
      <c r="BC420" s="566"/>
      <c r="BD420" s="951"/>
      <c r="BE420" s="952"/>
      <c r="BF420" s="952"/>
      <c r="BG420" s="952"/>
      <c r="BH420" s="952"/>
      <c r="BI420" s="952"/>
      <c r="BJ420" s="952"/>
      <c r="BK420" s="952"/>
      <c r="BL420" s="999"/>
      <c r="BN420" s="1191"/>
      <c r="BO420" s="1192"/>
      <c r="BP420" s="1192"/>
      <c r="BQ420" s="1192"/>
      <c r="BR420" s="1192"/>
      <c r="BS420" s="1193"/>
      <c r="BT420" s="1016"/>
      <c r="BU420" s="1017"/>
      <c r="BV420" s="1017"/>
      <c r="BW420" s="1017"/>
      <c r="BX420" s="1017"/>
      <c r="BY420" s="1017"/>
      <c r="BZ420" s="1017"/>
      <c r="CA420" s="1017"/>
      <c r="CB420" s="1017"/>
      <c r="CC420" s="1017"/>
      <c r="CD420" s="1017"/>
      <c r="CE420" s="1017"/>
      <c r="CF420" s="1199"/>
    </row>
    <row r="421" spans="1:84" ht="4.5" customHeight="1" x14ac:dyDescent="0.15">
      <c r="A421" s="1596"/>
      <c r="B421" s="1596"/>
      <c r="C421" s="1596"/>
      <c r="D421" s="1596"/>
      <c r="E421" s="1032"/>
      <c r="F421" s="518"/>
      <c r="G421" s="475"/>
      <c r="H421" s="227"/>
      <c r="I421" s="228"/>
      <c r="J421" s="611"/>
      <c r="K421" s="612"/>
      <c r="L421" s="612"/>
      <c r="M421" s="612"/>
      <c r="N421" s="612"/>
      <c r="O421" s="612"/>
      <c r="P421" s="612"/>
      <c r="Q421" s="612"/>
      <c r="R421" s="612"/>
      <c r="S421" s="612"/>
      <c r="T421" s="612"/>
      <c r="U421" s="612"/>
      <c r="V421" s="612"/>
      <c r="W421" s="612"/>
      <c r="X421" s="612"/>
      <c r="Y421" s="612"/>
      <c r="Z421" s="613"/>
      <c r="AA421" s="987"/>
      <c r="AB421" s="988"/>
      <c r="AC421" s="989"/>
      <c r="AD421" s="951"/>
      <c r="AE421" s="952"/>
      <c r="AF421" s="952"/>
      <c r="AG421" s="952"/>
      <c r="AH421" s="952"/>
      <c r="AI421" s="952"/>
      <c r="AJ421" s="996"/>
      <c r="AK421" s="564"/>
      <c r="AL421" s="565"/>
      <c r="AM421" s="566"/>
      <c r="AN421" s="1013"/>
      <c r="AO421" s="1014"/>
      <c r="AP421" s="1014"/>
      <c r="AQ421" s="1014"/>
      <c r="AR421" s="1014"/>
      <c r="AS421" s="1014"/>
      <c r="AT421" s="1014"/>
      <c r="AU421" s="1014"/>
      <c r="AV421" s="1015"/>
      <c r="AW421" s="564"/>
      <c r="AX421" s="565"/>
      <c r="AY421" s="565"/>
      <c r="AZ421" s="565"/>
      <c r="BA421" s="565"/>
      <c r="BB421" s="565"/>
      <c r="BC421" s="566"/>
      <c r="BD421" s="951"/>
      <c r="BE421" s="952"/>
      <c r="BF421" s="952"/>
      <c r="BG421" s="952"/>
      <c r="BH421" s="952"/>
      <c r="BI421" s="952"/>
      <c r="BJ421" s="952"/>
      <c r="BK421" s="952"/>
      <c r="BL421" s="999"/>
      <c r="BN421" s="1191"/>
      <c r="BO421" s="1192"/>
      <c r="BP421" s="1192"/>
      <c r="BQ421" s="1192"/>
      <c r="BR421" s="1192"/>
      <c r="BS421" s="1193"/>
      <c r="BT421" s="1010" t="str">
        <f>IF(データ!$D$370&lt;&gt;"",データ!$D$370,"")</f>
        <v/>
      </c>
      <c r="BU421" s="1011"/>
      <c r="BV421" s="1011"/>
      <c r="BW421" s="1011"/>
      <c r="BX421" s="1011"/>
      <c r="BY421" s="1011"/>
      <c r="BZ421" s="1011"/>
      <c r="CA421" s="1011"/>
      <c r="CB421" s="1011"/>
      <c r="CC421" s="1011"/>
      <c r="CD421" s="1011"/>
      <c r="CE421" s="1011"/>
      <c r="CF421" s="1197"/>
    </row>
    <row r="422" spans="1:84" ht="4.5" customHeight="1" x14ac:dyDescent="0.15">
      <c r="A422" s="1596"/>
      <c r="B422" s="1596"/>
      <c r="C422" s="1596"/>
      <c r="D422" s="1596"/>
      <c r="E422" s="1032"/>
      <c r="F422" s="518"/>
      <c r="G422" s="1001" t="s">
        <v>626</v>
      </c>
      <c r="H422" s="1002"/>
      <c r="I422" s="1003"/>
      <c r="J422" s="993" t="str">
        <f>IF(データ!$B$338&lt;&gt;"",データ!$B$338,"")</f>
        <v/>
      </c>
      <c r="K422" s="994"/>
      <c r="L422" s="994"/>
      <c r="M422" s="994"/>
      <c r="N422" s="994"/>
      <c r="O422" s="994"/>
      <c r="P422" s="994"/>
      <c r="Q422" s="994"/>
      <c r="R422" s="994"/>
      <c r="S422" s="994"/>
      <c r="T422" s="994"/>
      <c r="U422" s="994"/>
      <c r="V422" s="994"/>
      <c r="W422" s="994"/>
      <c r="X422" s="994"/>
      <c r="Y422" s="994"/>
      <c r="Z422" s="995"/>
      <c r="AA422" s="987"/>
      <c r="AB422" s="988"/>
      <c r="AC422" s="989"/>
      <c r="AD422" s="951"/>
      <c r="AE422" s="952"/>
      <c r="AF422" s="952"/>
      <c r="AG422" s="952"/>
      <c r="AH422" s="952"/>
      <c r="AI422" s="952"/>
      <c r="AJ422" s="996"/>
      <c r="AK422" s="564"/>
      <c r="AL422" s="565"/>
      <c r="AM422" s="566"/>
      <c r="AN422" s="1013"/>
      <c r="AO422" s="1014"/>
      <c r="AP422" s="1014"/>
      <c r="AQ422" s="1014"/>
      <c r="AR422" s="1014"/>
      <c r="AS422" s="1014"/>
      <c r="AT422" s="1014"/>
      <c r="AU422" s="1014"/>
      <c r="AV422" s="1015"/>
      <c r="AW422" s="564"/>
      <c r="AX422" s="565"/>
      <c r="AY422" s="565"/>
      <c r="AZ422" s="565"/>
      <c r="BA422" s="565"/>
      <c r="BB422" s="565"/>
      <c r="BC422" s="566"/>
      <c r="BD422" s="951"/>
      <c r="BE422" s="952"/>
      <c r="BF422" s="952"/>
      <c r="BG422" s="952"/>
      <c r="BH422" s="952"/>
      <c r="BI422" s="952"/>
      <c r="BJ422" s="952"/>
      <c r="BK422" s="952"/>
      <c r="BL422" s="999"/>
      <c r="BN422" s="1191"/>
      <c r="BO422" s="1192"/>
      <c r="BP422" s="1192"/>
      <c r="BQ422" s="1192"/>
      <c r="BR422" s="1192"/>
      <c r="BS422" s="1193"/>
      <c r="BT422" s="1013"/>
      <c r="BU422" s="1014"/>
      <c r="BV422" s="1014"/>
      <c r="BW422" s="1014"/>
      <c r="BX422" s="1014"/>
      <c r="BY422" s="1014"/>
      <c r="BZ422" s="1014"/>
      <c r="CA422" s="1014"/>
      <c r="CB422" s="1014"/>
      <c r="CC422" s="1014"/>
      <c r="CD422" s="1014"/>
      <c r="CE422" s="1014"/>
      <c r="CF422" s="1198"/>
    </row>
    <row r="423" spans="1:84" ht="4.5" customHeight="1" x14ac:dyDescent="0.15">
      <c r="A423" s="1596"/>
      <c r="B423" s="1596"/>
      <c r="C423" s="1596"/>
      <c r="D423" s="1596"/>
      <c r="E423" s="1032"/>
      <c r="F423" s="518"/>
      <c r="G423" s="1004"/>
      <c r="H423" s="1005"/>
      <c r="I423" s="1006"/>
      <c r="J423" s="951"/>
      <c r="K423" s="952"/>
      <c r="L423" s="952"/>
      <c r="M423" s="952"/>
      <c r="N423" s="952"/>
      <c r="O423" s="952"/>
      <c r="P423" s="952"/>
      <c r="Q423" s="952"/>
      <c r="R423" s="952"/>
      <c r="S423" s="952"/>
      <c r="T423" s="952"/>
      <c r="U423" s="952"/>
      <c r="V423" s="952"/>
      <c r="W423" s="952"/>
      <c r="X423" s="952"/>
      <c r="Y423" s="952"/>
      <c r="Z423" s="996"/>
      <c r="AA423" s="987"/>
      <c r="AB423" s="988"/>
      <c r="AC423" s="989"/>
      <c r="AD423" s="951"/>
      <c r="AE423" s="952"/>
      <c r="AF423" s="952"/>
      <c r="AG423" s="952"/>
      <c r="AH423" s="952"/>
      <c r="AI423" s="952"/>
      <c r="AJ423" s="996"/>
      <c r="AK423" s="564"/>
      <c r="AL423" s="565"/>
      <c r="AM423" s="566"/>
      <c r="AN423" s="1013"/>
      <c r="AO423" s="1014"/>
      <c r="AP423" s="1014"/>
      <c r="AQ423" s="1014"/>
      <c r="AR423" s="1014"/>
      <c r="AS423" s="1014"/>
      <c r="AT423" s="1014"/>
      <c r="AU423" s="1014"/>
      <c r="AV423" s="1015"/>
      <c r="AW423" s="564"/>
      <c r="AX423" s="565"/>
      <c r="AY423" s="565"/>
      <c r="AZ423" s="565"/>
      <c r="BA423" s="565"/>
      <c r="BB423" s="565"/>
      <c r="BC423" s="566"/>
      <c r="BD423" s="951"/>
      <c r="BE423" s="952"/>
      <c r="BF423" s="952"/>
      <c r="BG423" s="952"/>
      <c r="BH423" s="952"/>
      <c r="BI423" s="952"/>
      <c r="BJ423" s="952"/>
      <c r="BK423" s="952"/>
      <c r="BL423" s="999"/>
      <c r="BN423" s="1191"/>
      <c r="BO423" s="1192"/>
      <c r="BP423" s="1192"/>
      <c r="BQ423" s="1192"/>
      <c r="BR423" s="1192"/>
      <c r="BS423" s="1193"/>
      <c r="BT423" s="1013"/>
      <c r="BU423" s="1014"/>
      <c r="BV423" s="1014"/>
      <c r="BW423" s="1014"/>
      <c r="BX423" s="1014"/>
      <c r="BY423" s="1014"/>
      <c r="BZ423" s="1014"/>
      <c r="CA423" s="1014"/>
      <c r="CB423" s="1014"/>
      <c r="CC423" s="1014"/>
      <c r="CD423" s="1014"/>
      <c r="CE423" s="1014"/>
      <c r="CF423" s="1198"/>
    </row>
    <row r="424" spans="1:84" ht="4.5" customHeight="1" x14ac:dyDescent="0.15">
      <c r="A424" s="1596"/>
      <c r="B424" s="1596"/>
      <c r="C424" s="1596"/>
      <c r="D424" s="1596"/>
      <c r="E424" s="1032"/>
      <c r="F424" s="518"/>
      <c r="G424" s="1004"/>
      <c r="H424" s="1005"/>
      <c r="I424" s="1006"/>
      <c r="J424" s="951"/>
      <c r="K424" s="952"/>
      <c r="L424" s="952"/>
      <c r="M424" s="952"/>
      <c r="N424" s="952"/>
      <c r="O424" s="952"/>
      <c r="P424" s="952"/>
      <c r="Q424" s="952"/>
      <c r="R424" s="952"/>
      <c r="S424" s="952"/>
      <c r="T424" s="952"/>
      <c r="U424" s="952"/>
      <c r="V424" s="952"/>
      <c r="W424" s="952"/>
      <c r="X424" s="952"/>
      <c r="Y424" s="952"/>
      <c r="Z424" s="996"/>
      <c r="AA424" s="987"/>
      <c r="AB424" s="988"/>
      <c r="AC424" s="989"/>
      <c r="AD424" s="951"/>
      <c r="AE424" s="952"/>
      <c r="AF424" s="952"/>
      <c r="AG424" s="952"/>
      <c r="AH424" s="952"/>
      <c r="AI424" s="952"/>
      <c r="AJ424" s="996"/>
      <c r="AK424" s="564"/>
      <c r="AL424" s="565"/>
      <c r="AM424" s="566"/>
      <c r="AN424" s="1013"/>
      <c r="AO424" s="1014"/>
      <c r="AP424" s="1014"/>
      <c r="AQ424" s="1014"/>
      <c r="AR424" s="1014"/>
      <c r="AS424" s="1014"/>
      <c r="AT424" s="1014"/>
      <c r="AU424" s="1014"/>
      <c r="AV424" s="1015"/>
      <c r="AW424" s="564"/>
      <c r="AX424" s="565"/>
      <c r="AY424" s="565"/>
      <c r="AZ424" s="565"/>
      <c r="BA424" s="565"/>
      <c r="BB424" s="565"/>
      <c r="BC424" s="566"/>
      <c r="BD424" s="951"/>
      <c r="BE424" s="952"/>
      <c r="BF424" s="952"/>
      <c r="BG424" s="952"/>
      <c r="BH424" s="952"/>
      <c r="BI424" s="952"/>
      <c r="BJ424" s="952"/>
      <c r="BK424" s="952"/>
      <c r="BL424" s="999"/>
      <c r="BN424" s="1194"/>
      <c r="BO424" s="1195"/>
      <c r="BP424" s="1195"/>
      <c r="BQ424" s="1195"/>
      <c r="BR424" s="1195"/>
      <c r="BS424" s="1196"/>
      <c r="BT424" s="1016"/>
      <c r="BU424" s="1017"/>
      <c r="BV424" s="1017"/>
      <c r="BW424" s="1017"/>
      <c r="BX424" s="1017"/>
      <c r="BY424" s="1017"/>
      <c r="BZ424" s="1017"/>
      <c r="CA424" s="1017"/>
      <c r="CB424" s="1017"/>
      <c r="CC424" s="1017"/>
      <c r="CD424" s="1017"/>
      <c r="CE424" s="1017"/>
      <c r="CF424" s="1199"/>
    </row>
    <row r="425" spans="1:84" ht="4.5" customHeight="1" x14ac:dyDescent="0.15">
      <c r="A425" s="1596"/>
      <c r="B425" s="1596"/>
      <c r="C425" s="1596"/>
      <c r="D425" s="1596"/>
      <c r="E425" s="1032"/>
      <c r="F425" s="518"/>
      <c r="G425" s="1007"/>
      <c r="H425" s="1008"/>
      <c r="I425" s="1009"/>
      <c r="J425" s="953"/>
      <c r="K425" s="954"/>
      <c r="L425" s="954"/>
      <c r="M425" s="954"/>
      <c r="N425" s="954"/>
      <c r="O425" s="954"/>
      <c r="P425" s="954"/>
      <c r="Q425" s="954"/>
      <c r="R425" s="954"/>
      <c r="S425" s="954"/>
      <c r="T425" s="954"/>
      <c r="U425" s="954"/>
      <c r="V425" s="954"/>
      <c r="W425" s="954"/>
      <c r="X425" s="954"/>
      <c r="Y425" s="954"/>
      <c r="Z425" s="997"/>
      <c r="AA425" s="990"/>
      <c r="AB425" s="991"/>
      <c r="AC425" s="992"/>
      <c r="AD425" s="953"/>
      <c r="AE425" s="954"/>
      <c r="AF425" s="954"/>
      <c r="AG425" s="954"/>
      <c r="AH425" s="954"/>
      <c r="AI425" s="954"/>
      <c r="AJ425" s="997"/>
      <c r="AK425" s="567"/>
      <c r="AL425" s="568"/>
      <c r="AM425" s="569"/>
      <c r="AN425" s="1016"/>
      <c r="AO425" s="1017"/>
      <c r="AP425" s="1017"/>
      <c r="AQ425" s="1017"/>
      <c r="AR425" s="1017"/>
      <c r="AS425" s="1017"/>
      <c r="AT425" s="1017"/>
      <c r="AU425" s="1017"/>
      <c r="AV425" s="1018"/>
      <c r="AW425" s="567"/>
      <c r="AX425" s="568"/>
      <c r="AY425" s="568"/>
      <c r="AZ425" s="568"/>
      <c r="BA425" s="568"/>
      <c r="BB425" s="568"/>
      <c r="BC425" s="569"/>
      <c r="BD425" s="953"/>
      <c r="BE425" s="954"/>
      <c r="BF425" s="954"/>
      <c r="BG425" s="954"/>
      <c r="BH425" s="954"/>
      <c r="BI425" s="954"/>
      <c r="BJ425" s="954"/>
      <c r="BK425" s="954"/>
      <c r="BL425" s="1000"/>
      <c r="BN425" s="1200" t="str">
        <f>IF(データ!$B$371&lt;&gt;"",データ!$B$371,"")</f>
        <v/>
      </c>
      <c r="BO425" s="1201"/>
      <c r="BP425" s="1201"/>
      <c r="BQ425" s="1201"/>
      <c r="BR425" s="1201"/>
      <c r="BS425" s="1152" t="s">
        <v>438</v>
      </c>
      <c r="BT425" s="1152"/>
      <c r="BU425" s="1152"/>
      <c r="BV425" s="1152"/>
      <c r="BW425" s="1152"/>
      <c r="BX425" s="1152"/>
      <c r="BY425" s="1152"/>
      <c r="BZ425" s="1152"/>
      <c r="CA425" s="1152"/>
      <c r="CB425" s="1152"/>
      <c r="CC425" s="1152"/>
      <c r="CD425" s="1152"/>
      <c r="CE425" s="1152"/>
      <c r="CF425" s="1153"/>
    </row>
    <row r="426" spans="1:84" ht="4.5" customHeight="1" x14ac:dyDescent="0.15">
      <c r="A426" s="1596"/>
      <c r="B426" s="1596"/>
      <c r="C426" s="1596"/>
      <c r="D426" s="1596"/>
      <c r="E426" s="1032"/>
      <c r="F426" s="518"/>
      <c r="G426" s="284" t="s">
        <v>621</v>
      </c>
      <c r="H426" s="285"/>
      <c r="I426" s="286"/>
      <c r="J426" s="1130"/>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1"/>
      <c r="AG426" s="1131"/>
      <c r="AH426" s="1131"/>
      <c r="AI426" s="1131"/>
      <c r="AJ426" s="1132"/>
      <c r="AK426" s="284" t="s">
        <v>636</v>
      </c>
      <c r="AL426" s="285"/>
      <c r="AM426" s="286"/>
      <c r="AN426" s="993" t="str">
        <f>IF(データ!$I$338&lt;&gt;"",データ!$I$338,"")</f>
        <v/>
      </c>
      <c r="AO426" s="994"/>
      <c r="AP426" s="994"/>
      <c r="AQ426" s="994"/>
      <c r="AR426" s="994"/>
      <c r="AS426" s="994"/>
      <c r="AT426" s="995"/>
      <c r="AU426" s="1139"/>
      <c r="AV426" s="1140"/>
      <c r="AW426" s="1140"/>
      <c r="AX426" s="1140"/>
      <c r="AY426" s="1140"/>
      <c r="AZ426" s="1140"/>
      <c r="BA426" s="1140"/>
      <c r="BB426" s="1140"/>
      <c r="BC426" s="1140"/>
      <c r="BD426" s="1140"/>
      <c r="BE426" s="1140"/>
      <c r="BF426" s="1140"/>
      <c r="BG426" s="1140"/>
      <c r="BH426" s="1140"/>
      <c r="BI426" s="1140"/>
      <c r="BJ426" s="1140"/>
      <c r="BK426" s="1140"/>
      <c r="BL426" s="1141"/>
      <c r="BN426" s="1202"/>
      <c r="BO426" s="1203"/>
      <c r="BP426" s="1203"/>
      <c r="BQ426" s="1203"/>
      <c r="BR426" s="1203"/>
      <c r="BS426" s="1154"/>
      <c r="BT426" s="1154"/>
      <c r="BU426" s="1154"/>
      <c r="BV426" s="1154"/>
      <c r="BW426" s="1154"/>
      <c r="BX426" s="1154"/>
      <c r="BY426" s="1154"/>
      <c r="BZ426" s="1154"/>
      <c r="CA426" s="1154"/>
      <c r="CB426" s="1154"/>
      <c r="CC426" s="1154"/>
      <c r="CD426" s="1154"/>
      <c r="CE426" s="1154"/>
      <c r="CF426" s="1155"/>
    </row>
    <row r="427" spans="1:84" ht="4.5" customHeight="1" x14ac:dyDescent="0.15">
      <c r="A427" s="1596"/>
      <c r="B427" s="1596"/>
      <c r="C427" s="1596"/>
      <c r="D427" s="1596"/>
      <c r="E427" s="1032"/>
      <c r="F427" s="518"/>
      <c r="G427" s="194"/>
      <c r="H427" s="195"/>
      <c r="I427" s="196"/>
      <c r="J427" s="1133"/>
      <c r="K427" s="1134"/>
      <c r="L427" s="1134"/>
      <c r="M427" s="1134"/>
      <c r="N427" s="1134"/>
      <c r="O427" s="1134"/>
      <c r="P427" s="1134"/>
      <c r="Q427" s="1134"/>
      <c r="R427" s="1134"/>
      <c r="S427" s="1134"/>
      <c r="T427" s="1134"/>
      <c r="U427" s="1134"/>
      <c r="V427" s="1134"/>
      <c r="W427" s="1134"/>
      <c r="X427" s="1134"/>
      <c r="Y427" s="1134"/>
      <c r="Z427" s="1134"/>
      <c r="AA427" s="1134"/>
      <c r="AB427" s="1134"/>
      <c r="AC427" s="1134"/>
      <c r="AD427" s="1134"/>
      <c r="AE427" s="1134"/>
      <c r="AF427" s="1134"/>
      <c r="AG427" s="1134"/>
      <c r="AH427" s="1134"/>
      <c r="AI427" s="1134"/>
      <c r="AJ427" s="1135"/>
      <c r="AK427" s="194"/>
      <c r="AL427" s="195"/>
      <c r="AM427" s="196"/>
      <c r="AN427" s="951"/>
      <c r="AO427" s="952"/>
      <c r="AP427" s="952"/>
      <c r="AQ427" s="952"/>
      <c r="AR427" s="952"/>
      <c r="AS427" s="952"/>
      <c r="AT427" s="996"/>
      <c r="AU427" s="1142"/>
      <c r="AV427" s="1143"/>
      <c r="AW427" s="1143"/>
      <c r="AX427" s="1143"/>
      <c r="AY427" s="1143"/>
      <c r="AZ427" s="1143"/>
      <c r="BA427" s="1143"/>
      <c r="BB427" s="1143"/>
      <c r="BC427" s="1143"/>
      <c r="BD427" s="1143"/>
      <c r="BE427" s="1143"/>
      <c r="BF427" s="1143"/>
      <c r="BG427" s="1143"/>
      <c r="BH427" s="1143"/>
      <c r="BI427" s="1143"/>
      <c r="BJ427" s="1143"/>
      <c r="BK427" s="1143"/>
      <c r="BL427" s="1144"/>
      <c r="BN427" s="1202"/>
      <c r="BO427" s="1203"/>
      <c r="BP427" s="1203"/>
      <c r="BQ427" s="1203"/>
      <c r="BR427" s="1203"/>
      <c r="BS427" s="1154"/>
      <c r="BT427" s="1154"/>
      <c r="BU427" s="1154"/>
      <c r="BV427" s="1154"/>
      <c r="BW427" s="1154"/>
      <c r="BX427" s="1154"/>
      <c r="BY427" s="1154"/>
      <c r="BZ427" s="1154"/>
      <c r="CA427" s="1154"/>
      <c r="CB427" s="1154"/>
      <c r="CC427" s="1154"/>
      <c r="CD427" s="1154"/>
      <c r="CE427" s="1154"/>
      <c r="CF427" s="1155"/>
    </row>
    <row r="428" spans="1:84" ht="4.5" customHeight="1" x14ac:dyDescent="0.15">
      <c r="A428" s="1596"/>
      <c r="B428" s="1596"/>
      <c r="C428" s="1596"/>
      <c r="D428" s="1596"/>
      <c r="E428" s="1032"/>
      <c r="F428" s="518"/>
      <c r="G428" s="194"/>
      <c r="H428" s="195"/>
      <c r="I428" s="196"/>
      <c r="J428" s="1133"/>
      <c r="K428" s="1134"/>
      <c r="L428" s="1134"/>
      <c r="M428" s="1134"/>
      <c r="N428" s="1134"/>
      <c r="O428" s="1134"/>
      <c r="P428" s="1134"/>
      <c r="Q428" s="1134"/>
      <c r="R428" s="1134"/>
      <c r="S428" s="1134"/>
      <c r="T428" s="1134"/>
      <c r="U428" s="1134"/>
      <c r="V428" s="1134"/>
      <c r="W428" s="1134"/>
      <c r="X428" s="1134"/>
      <c r="Y428" s="1134"/>
      <c r="Z428" s="1134"/>
      <c r="AA428" s="1134"/>
      <c r="AB428" s="1134"/>
      <c r="AC428" s="1134"/>
      <c r="AD428" s="1134"/>
      <c r="AE428" s="1134"/>
      <c r="AF428" s="1134"/>
      <c r="AG428" s="1134"/>
      <c r="AH428" s="1134"/>
      <c r="AI428" s="1134"/>
      <c r="AJ428" s="1135"/>
      <c r="AK428" s="194"/>
      <c r="AL428" s="195"/>
      <c r="AM428" s="196"/>
      <c r="AN428" s="951"/>
      <c r="AO428" s="952"/>
      <c r="AP428" s="952"/>
      <c r="AQ428" s="952"/>
      <c r="AR428" s="952"/>
      <c r="AS428" s="952"/>
      <c r="AT428" s="996"/>
      <c r="AU428" s="1142"/>
      <c r="AV428" s="1143"/>
      <c r="AW428" s="1143"/>
      <c r="AX428" s="1143"/>
      <c r="AY428" s="1143"/>
      <c r="AZ428" s="1143"/>
      <c r="BA428" s="1143"/>
      <c r="BB428" s="1143"/>
      <c r="BC428" s="1143"/>
      <c r="BD428" s="1143"/>
      <c r="BE428" s="1143"/>
      <c r="BF428" s="1143"/>
      <c r="BG428" s="1143"/>
      <c r="BH428" s="1143"/>
      <c r="BI428" s="1143"/>
      <c r="BJ428" s="1143"/>
      <c r="BK428" s="1143"/>
      <c r="BL428" s="1144"/>
      <c r="BN428" s="1202"/>
      <c r="BO428" s="1203"/>
      <c r="BP428" s="1203"/>
      <c r="BQ428" s="1203"/>
      <c r="BR428" s="1203"/>
      <c r="BS428" s="1154"/>
      <c r="BT428" s="1154"/>
      <c r="BU428" s="1154"/>
      <c r="BV428" s="1154"/>
      <c r="BW428" s="1154"/>
      <c r="BX428" s="1154"/>
      <c r="BY428" s="1154"/>
      <c r="BZ428" s="1154"/>
      <c r="CA428" s="1154"/>
      <c r="CB428" s="1154"/>
      <c r="CC428" s="1154"/>
      <c r="CD428" s="1154"/>
      <c r="CE428" s="1154"/>
      <c r="CF428" s="1155"/>
    </row>
    <row r="429" spans="1:84" ht="4.5" customHeight="1" thickBot="1" x14ac:dyDescent="0.2">
      <c r="A429" s="1596"/>
      <c r="B429" s="1596"/>
      <c r="C429" s="1596"/>
      <c r="D429" s="1596"/>
      <c r="E429" s="1050"/>
      <c r="F429" s="521"/>
      <c r="G429" s="197"/>
      <c r="H429" s="198"/>
      <c r="I429" s="199"/>
      <c r="J429" s="1136"/>
      <c r="K429" s="1137"/>
      <c r="L429" s="1137"/>
      <c r="M429" s="1137"/>
      <c r="N429" s="1137"/>
      <c r="O429" s="1137"/>
      <c r="P429" s="1137"/>
      <c r="Q429" s="1137"/>
      <c r="R429" s="1137"/>
      <c r="S429" s="1137"/>
      <c r="T429" s="1137"/>
      <c r="U429" s="1137"/>
      <c r="V429" s="1137"/>
      <c r="W429" s="1137"/>
      <c r="X429" s="1137"/>
      <c r="Y429" s="1137"/>
      <c r="Z429" s="1137"/>
      <c r="AA429" s="1137"/>
      <c r="AB429" s="1137"/>
      <c r="AC429" s="1137"/>
      <c r="AD429" s="1137"/>
      <c r="AE429" s="1137"/>
      <c r="AF429" s="1137"/>
      <c r="AG429" s="1137"/>
      <c r="AH429" s="1137"/>
      <c r="AI429" s="1137"/>
      <c r="AJ429" s="1138"/>
      <c r="AK429" s="254"/>
      <c r="AL429" s="255"/>
      <c r="AM429" s="256"/>
      <c r="AN429" s="953"/>
      <c r="AO429" s="954"/>
      <c r="AP429" s="954"/>
      <c r="AQ429" s="954"/>
      <c r="AR429" s="954"/>
      <c r="AS429" s="954"/>
      <c r="AT429" s="997"/>
      <c r="AU429" s="1145"/>
      <c r="AV429" s="1146"/>
      <c r="AW429" s="1146"/>
      <c r="AX429" s="1146"/>
      <c r="AY429" s="1146"/>
      <c r="AZ429" s="1146"/>
      <c r="BA429" s="1146"/>
      <c r="BB429" s="1146"/>
      <c r="BC429" s="1146"/>
      <c r="BD429" s="1146"/>
      <c r="BE429" s="1146"/>
      <c r="BF429" s="1146"/>
      <c r="BG429" s="1146"/>
      <c r="BH429" s="1146"/>
      <c r="BI429" s="1146"/>
      <c r="BJ429" s="1146"/>
      <c r="BK429" s="1146"/>
      <c r="BL429" s="1147"/>
      <c r="BN429" s="1204"/>
      <c r="BO429" s="1205"/>
      <c r="BP429" s="1205"/>
      <c r="BQ429" s="1205"/>
      <c r="BR429" s="1205"/>
      <c r="BS429" s="1156"/>
      <c r="BT429" s="1156"/>
      <c r="BU429" s="1156"/>
      <c r="BV429" s="1156"/>
      <c r="BW429" s="1156"/>
      <c r="BX429" s="1156"/>
      <c r="BY429" s="1156"/>
      <c r="BZ429" s="1156"/>
      <c r="CA429" s="1156"/>
      <c r="CB429" s="1156"/>
      <c r="CC429" s="1156"/>
      <c r="CD429" s="1156"/>
      <c r="CE429" s="1156"/>
      <c r="CF429" s="1157"/>
    </row>
    <row r="430" spans="1:84" ht="4.5" customHeight="1" x14ac:dyDescent="0.15">
      <c r="A430" s="1596"/>
      <c r="B430" s="1596"/>
      <c r="C430" s="1596"/>
      <c r="D430" s="1596"/>
      <c r="J430" s="930" t="s">
        <v>645</v>
      </c>
      <c r="K430" s="931"/>
      <c r="L430" s="931"/>
      <c r="M430" s="931"/>
      <c r="N430" s="931"/>
      <c r="O430" s="931"/>
      <c r="P430" s="931"/>
      <c r="Q430" s="931"/>
      <c r="R430" s="931"/>
      <c r="S430" s="931"/>
      <c r="T430" s="931"/>
      <c r="U430" s="931"/>
      <c r="V430" s="931"/>
      <c r="W430" s="931"/>
      <c r="X430" s="931"/>
      <c r="Y430" s="931"/>
      <c r="Z430" s="931"/>
      <c r="AA430" s="931"/>
      <c r="AB430" s="931"/>
      <c r="AC430" s="931"/>
      <c r="AD430" s="931"/>
      <c r="AE430" s="931"/>
      <c r="AF430" s="931"/>
      <c r="AG430" s="931"/>
      <c r="AH430" s="931"/>
      <c r="AI430" s="931"/>
      <c r="AJ430" s="931"/>
      <c r="AK430" s="931"/>
      <c r="AL430" s="931"/>
      <c r="AM430" s="931"/>
      <c r="AN430" s="932"/>
      <c r="AO430" s="993" t="str">
        <f>IF(データ!$B$343&lt;&gt;"","有り",IF(データ!$B$344&lt;&gt;"","無し",""))</f>
        <v/>
      </c>
      <c r="AP430" s="994"/>
      <c r="AQ430" s="994"/>
      <c r="AR430" s="994"/>
      <c r="AS430" s="994"/>
      <c r="AT430" s="994"/>
      <c r="AU430" s="994"/>
      <c r="AV430" s="995"/>
      <c r="AW430" s="1227" t="s">
        <v>58</v>
      </c>
      <c r="AX430" s="787"/>
      <c r="AY430" s="787"/>
      <c r="AZ430" s="787"/>
      <c r="BA430" s="787"/>
      <c r="BB430" s="787"/>
      <c r="BC430" s="788"/>
      <c r="BD430" s="993" t="str">
        <f>IF(データ!$B$342&lt;&gt;"",IF(データ!$B$342&lt;&gt;"0",データ!$B$342,""),"")</f>
        <v/>
      </c>
      <c r="BE430" s="994"/>
      <c r="BF430" s="994"/>
      <c r="BG430" s="994"/>
      <c r="BH430" s="994"/>
      <c r="BI430" s="994"/>
      <c r="BJ430" s="994"/>
      <c r="BK430" s="994"/>
      <c r="BL430" s="1149"/>
    </row>
    <row r="431" spans="1:84" ht="4.5" customHeight="1" x14ac:dyDescent="0.15">
      <c r="B431" s="21"/>
      <c r="C431" s="1596"/>
      <c r="D431" s="1596"/>
      <c r="J431" s="933"/>
      <c r="K431" s="934"/>
      <c r="L431" s="934"/>
      <c r="M431" s="934"/>
      <c r="N431" s="934"/>
      <c r="O431" s="934"/>
      <c r="P431" s="934"/>
      <c r="Q431" s="934"/>
      <c r="R431" s="934"/>
      <c r="S431" s="934"/>
      <c r="T431" s="934"/>
      <c r="U431" s="934"/>
      <c r="V431" s="934"/>
      <c r="W431" s="934"/>
      <c r="X431" s="934"/>
      <c r="Y431" s="934"/>
      <c r="Z431" s="934"/>
      <c r="AA431" s="934"/>
      <c r="AB431" s="934"/>
      <c r="AC431" s="934"/>
      <c r="AD431" s="934"/>
      <c r="AE431" s="934"/>
      <c r="AF431" s="934"/>
      <c r="AG431" s="934"/>
      <c r="AH431" s="934"/>
      <c r="AI431" s="934"/>
      <c r="AJ431" s="934"/>
      <c r="AK431" s="934"/>
      <c r="AL431" s="934"/>
      <c r="AM431" s="934"/>
      <c r="AN431" s="935"/>
      <c r="AO431" s="951"/>
      <c r="AP431" s="952"/>
      <c r="AQ431" s="952"/>
      <c r="AR431" s="952"/>
      <c r="AS431" s="952"/>
      <c r="AT431" s="952"/>
      <c r="AU431" s="952"/>
      <c r="AV431" s="996"/>
      <c r="AW431" s="842"/>
      <c r="AX431" s="790"/>
      <c r="AY431" s="790"/>
      <c r="AZ431" s="790"/>
      <c r="BA431" s="790"/>
      <c r="BB431" s="790"/>
      <c r="BC431" s="791"/>
      <c r="BD431" s="951"/>
      <c r="BE431" s="952"/>
      <c r="BF431" s="952"/>
      <c r="BG431" s="952"/>
      <c r="BH431" s="952"/>
      <c r="BI431" s="952"/>
      <c r="BJ431" s="952"/>
      <c r="BK431" s="952"/>
      <c r="BL431" s="1150"/>
    </row>
    <row r="432" spans="1:84" ht="4.5" customHeight="1" x14ac:dyDescent="0.15">
      <c r="B432" s="21"/>
      <c r="C432" s="1596"/>
      <c r="D432" s="1596"/>
      <c r="J432" s="933"/>
      <c r="K432" s="934"/>
      <c r="L432" s="934"/>
      <c r="M432" s="934"/>
      <c r="N432" s="934"/>
      <c r="O432" s="934"/>
      <c r="P432" s="934"/>
      <c r="Q432" s="934"/>
      <c r="R432" s="934"/>
      <c r="S432" s="934"/>
      <c r="T432" s="934"/>
      <c r="U432" s="934"/>
      <c r="V432" s="934"/>
      <c r="W432" s="934"/>
      <c r="X432" s="934"/>
      <c r="Y432" s="934"/>
      <c r="Z432" s="934"/>
      <c r="AA432" s="934"/>
      <c r="AB432" s="934"/>
      <c r="AC432" s="934"/>
      <c r="AD432" s="934"/>
      <c r="AE432" s="934"/>
      <c r="AF432" s="934"/>
      <c r="AG432" s="934"/>
      <c r="AH432" s="934"/>
      <c r="AI432" s="934"/>
      <c r="AJ432" s="934"/>
      <c r="AK432" s="934"/>
      <c r="AL432" s="934"/>
      <c r="AM432" s="934"/>
      <c r="AN432" s="935"/>
      <c r="AO432" s="951"/>
      <c r="AP432" s="952"/>
      <c r="AQ432" s="952"/>
      <c r="AR432" s="952"/>
      <c r="AS432" s="952"/>
      <c r="AT432" s="952"/>
      <c r="AU432" s="952"/>
      <c r="AV432" s="996"/>
      <c r="AW432" s="842"/>
      <c r="AX432" s="790"/>
      <c r="AY432" s="790"/>
      <c r="AZ432" s="790"/>
      <c r="BA432" s="790"/>
      <c r="BB432" s="790"/>
      <c r="BC432" s="791"/>
      <c r="BD432" s="951"/>
      <c r="BE432" s="952"/>
      <c r="BF432" s="952"/>
      <c r="BG432" s="952"/>
      <c r="BH432" s="952"/>
      <c r="BI432" s="952"/>
      <c r="BJ432" s="952"/>
      <c r="BK432" s="952"/>
      <c r="BL432" s="1150"/>
    </row>
    <row r="433" spans="2:84" ht="4.5" customHeight="1" thickBot="1" x14ac:dyDescent="0.2">
      <c r="B433" s="21"/>
      <c r="C433" s="1596"/>
      <c r="D433" s="1596"/>
      <c r="J433" s="936"/>
      <c r="K433" s="937"/>
      <c r="L433" s="937"/>
      <c r="M433" s="937"/>
      <c r="N433" s="937"/>
      <c r="O433" s="937"/>
      <c r="P433" s="937"/>
      <c r="Q433" s="937"/>
      <c r="R433" s="937"/>
      <c r="S433" s="937"/>
      <c r="T433" s="937"/>
      <c r="U433" s="937"/>
      <c r="V433" s="937"/>
      <c r="W433" s="937"/>
      <c r="X433" s="937"/>
      <c r="Y433" s="937"/>
      <c r="Z433" s="937"/>
      <c r="AA433" s="937"/>
      <c r="AB433" s="937"/>
      <c r="AC433" s="937"/>
      <c r="AD433" s="937"/>
      <c r="AE433" s="937"/>
      <c r="AF433" s="937"/>
      <c r="AG433" s="937"/>
      <c r="AH433" s="937"/>
      <c r="AI433" s="937"/>
      <c r="AJ433" s="937"/>
      <c r="AK433" s="937"/>
      <c r="AL433" s="937"/>
      <c r="AM433" s="937"/>
      <c r="AN433" s="938"/>
      <c r="AO433" s="1119"/>
      <c r="AP433" s="1120"/>
      <c r="AQ433" s="1120"/>
      <c r="AR433" s="1120"/>
      <c r="AS433" s="1120"/>
      <c r="AT433" s="1120"/>
      <c r="AU433" s="1120"/>
      <c r="AV433" s="1121"/>
      <c r="AW433" s="1228"/>
      <c r="AX433" s="1229"/>
      <c r="AY433" s="1229"/>
      <c r="AZ433" s="1229"/>
      <c r="BA433" s="1229"/>
      <c r="BB433" s="1229"/>
      <c r="BC433" s="1230"/>
      <c r="BD433" s="1119"/>
      <c r="BE433" s="1120"/>
      <c r="BF433" s="1120"/>
      <c r="BG433" s="1120"/>
      <c r="BH433" s="1120"/>
      <c r="BI433" s="1120"/>
      <c r="BJ433" s="1120"/>
      <c r="BK433" s="1120"/>
      <c r="BL433" s="1151"/>
    </row>
    <row r="434" spans="2:84" ht="5.25" customHeight="1" x14ac:dyDescent="0.15">
      <c r="B434" s="21"/>
      <c r="C434" s="1596"/>
      <c r="D434" s="1596"/>
    </row>
    <row r="435" spans="2:84" ht="5.25" customHeight="1" x14ac:dyDescent="0.15">
      <c r="B435" s="21"/>
      <c r="C435" s="1596"/>
      <c r="D435" s="1596"/>
      <c r="E435" s="1122" t="s">
        <v>466</v>
      </c>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2"/>
      <c r="AG435" s="1122"/>
      <c r="AH435" s="1122"/>
      <c r="BF435" s="837" t="s">
        <v>643</v>
      </c>
      <c r="BG435" s="837"/>
      <c r="BH435" s="837"/>
      <c r="BI435" s="837"/>
      <c r="BJ435" s="837"/>
      <c r="BK435" s="837"/>
      <c r="BL435" s="837"/>
      <c r="BM435" s="837"/>
      <c r="BN435" s="837"/>
      <c r="BO435" s="837"/>
      <c r="BP435" s="837"/>
      <c r="BQ435" s="837"/>
      <c r="BR435" s="837"/>
      <c r="BS435" s="837"/>
      <c r="BT435" s="837"/>
      <c r="BU435" s="837"/>
      <c r="BV435" s="837"/>
      <c r="BW435" s="837"/>
      <c r="BX435" s="837"/>
      <c r="BY435" s="837"/>
      <c r="BZ435" s="837"/>
      <c r="CA435" s="837"/>
      <c r="CB435" s="837"/>
      <c r="CC435" s="16"/>
      <c r="CD435" s="16"/>
      <c r="CE435" s="13"/>
      <c r="CF435" s="13"/>
    </row>
    <row r="436" spans="2:84" ht="5.25" customHeight="1" x14ac:dyDescent="0.15">
      <c r="B436" s="21"/>
      <c r="C436" s="1596"/>
      <c r="D436" s="1596"/>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2"/>
      <c r="AG436" s="1122"/>
      <c r="AH436" s="1122"/>
      <c r="BF436" s="837"/>
      <c r="BG436" s="837"/>
      <c r="BH436" s="837"/>
      <c r="BI436" s="837"/>
      <c r="BJ436" s="837"/>
      <c r="BK436" s="837"/>
      <c r="BL436" s="837"/>
      <c r="BM436" s="837"/>
      <c r="BN436" s="837"/>
      <c r="BO436" s="837"/>
      <c r="BP436" s="837"/>
      <c r="BQ436" s="837"/>
      <c r="BR436" s="837"/>
      <c r="BS436" s="837"/>
      <c r="BT436" s="837"/>
      <c r="BU436" s="837"/>
      <c r="BV436" s="837"/>
      <c r="BW436" s="837"/>
      <c r="BX436" s="837"/>
      <c r="BY436" s="837"/>
      <c r="BZ436" s="837"/>
      <c r="CA436" s="837"/>
      <c r="CB436" s="837"/>
      <c r="CC436" s="16"/>
      <c r="CD436" s="16"/>
      <c r="CE436" s="13"/>
      <c r="CF436" s="13"/>
    </row>
    <row r="437" spans="2:84" ht="5.25" customHeight="1" thickBot="1" x14ac:dyDescent="0.2">
      <c r="B437" s="21"/>
      <c r="C437" s="1596"/>
      <c r="D437" s="1596"/>
      <c r="E437" s="838"/>
      <c r="F437" s="838"/>
      <c r="G437" s="838"/>
      <c r="H437" s="838"/>
      <c r="I437" s="838"/>
      <c r="J437" s="838"/>
      <c r="K437" s="838"/>
      <c r="L437" s="838"/>
      <c r="M437" s="838"/>
      <c r="N437" s="838"/>
      <c r="O437" s="838"/>
      <c r="P437" s="838"/>
      <c r="Q437" s="838"/>
      <c r="R437" s="838"/>
      <c r="S437" s="838"/>
      <c r="T437" s="838"/>
      <c r="U437" s="838"/>
      <c r="V437" s="838"/>
      <c r="W437" s="838"/>
      <c r="X437" s="838"/>
      <c r="Y437" s="838"/>
      <c r="Z437" s="838"/>
      <c r="AA437" s="838"/>
      <c r="AB437" s="838"/>
      <c r="AC437" s="838"/>
      <c r="AD437" s="838"/>
      <c r="AE437" s="838"/>
      <c r="AF437" s="838"/>
      <c r="AG437" s="838"/>
      <c r="AH437" s="838"/>
      <c r="BF437" s="838"/>
      <c r="BG437" s="838"/>
      <c r="BH437" s="838"/>
      <c r="BI437" s="838"/>
      <c r="BJ437" s="838"/>
      <c r="BK437" s="838"/>
      <c r="BL437" s="838"/>
      <c r="BM437" s="838"/>
      <c r="BN437" s="838"/>
      <c r="BO437" s="838"/>
      <c r="BP437" s="838"/>
      <c r="BQ437" s="838"/>
      <c r="BR437" s="838"/>
      <c r="BS437" s="838"/>
      <c r="BT437" s="838"/>
      <c r="BU437" s="838"/>
      <c r="BV437" s="838"/>
      <c r="BW437" s="838"/>
      <c r="BX437" s="838"/>
      <c r="BY437" s="838"/>
      <c r="BZ437" s="838"/>
      <c r="CA437" s="838"/>
      <c r="CB437" s="838"/>
      <c r="CC437" s="21"/>
      <c r="CD437" s="16"/>
      <c r="CE437" s="13"/>
      <c r="CF437" s="13"/>
    </row>
    <row r="438" spans="2:84" ht="5.25" customHeight="1" x14ac:dyDescent="0.15">
      <c r="B438" s="21"/>
      <c r="C438" s="1596"/>
      <c r="D438" s="1596"/>
      <c r="E438" s="1104">
        <v>1</v>
      </c>
      <c r="F438" s="1105"/>
      <c r="G438" s="1090" t="s">
        <v>625</v>
      </c>
      <c r="H438" s="221"/>
      <c r="I438" s="222"/>
      <c r="J438" s="238" t="str">
        <f>IF(データ!$E$347&lt;&gt;"",データ!$E$347,"")</f>
        <v/>
      </c>
      <c r="K438" s="239"/>
      <c r="L438" s="239"/>
      <c r="M438" s="239"/>
      <c r="N438" s="239"/>
      <c r="O438" s="239"/>
      <c r="P438" s="239"/>
      <c r="Q438" s="239"/>
      <c r="R438" s="239"/>
      <c r="S438" s="239"/>
      <c r="T438" s="239"/>
      <c r="U438" s="239"/>
      <c r="V438" s="240"/>
      <c r="W438" s="1090" t="s">
        <v>621</v>
      </c>
      <c r="X438" s="221"/>
      <c r="Y438" s="222"/>
      <c r="Z438" s="1158"/>
      <c r="AA438" s="1159"/>
      <c r="AB438" s="1159"/>
      <c r="AC438" s="1159"/>
      <c r="AD438" s="1159"/>
      <c r="AE438" s="1159"/>
      <c r="AF438" s="1159"/>
      <c r="AG438" s="1159"/>
      <c r="AH438" s="1159"/>
      <c r="AI438" s="1159"/>
      <c r="AJ438" s="1159"/>
      <c r="AK438" s="1159"/>
      <c r="AL438" s="1159"/>
      <c r="AM438" s="1159"/>
      <c r="AN438" s="1159"/>
      <c r="AO438" s="1159"/>
      <c r="AP438" s="1159"/>
      <c r="AQ438" s="1159"/>
      <c r="AR438" s="1159"/>
      <c r="AS438" s="1159"/>
      <c r="AT438" s="1159"/>
      <c r="AU438" s="1159"/>
      <c r="AV438" s="1159"/>
      <c r="AW438" s="1159"/>
      <c r="AX438" s="1159"/>
      <c r="AY438" s="1159"/>
      <c r="AZ438" s="1159"/>
      <c r="BA438" s="1159"/>
      <c r="BB438" s="1159"/>
      <c r="BC438" s="1159"/>
      <c r="BD438" s="1160"/>
      <c r="BF438" s="1232" t="s">
        <v>782</v>
      </c>
      <c r="BG438" s="1233"/>
      <c r="BH438" s="1233"/>
      <c r="BI438" s="1233"/>
      <c r="BJ438" s="1233"/>
      <c r="BK438" s="1233"/>
      <c r="BL438" s="1233"/>
      <c r="BM438" s="1233"/>
      <c r="BN438" s="1233"/>
      <c r="BO438" s="1233"/>
      <c r="BP438" s="1233"/>
      <c r="BQ438" s="1233"/>
      <c r="BR438" s="1233"/>
      <c r="BS438" s="1233"/>
      <c r="BT438" s="1234"/>
      <c r="BU438" s="1060" t="str">
        <f>IF(データ!$B$363&lt;&gt;"",IF(データ!$B$363&lt;&gt;"0",データ!$B$363,""),"")</f>
        <v/>
      </c>
      <c r="BV438" s="1061"/>
      <c r="BW438" s="1061"/>
      <c r="BX438" s="1061"/>
      <c r="BY438" s="1061"/>
      <c r="BZ438" s="1061"/>
      <c r="CA438" s="1061"/>
      <c r="CB438" s="1061"/>
      <c r="CC438" s="1061"/>
      <c r="CD438" s="1061"/>
      <c r="CE438" s="1061"/>
      <c r="CF438" s="1071" t="s">
        <v>84</v>
      </c>
    </row>
    <row r="439" spans="2:84" ht="5.25" customHeight="1" x14ac:dyDescent="0.15">
      <c r="B439" s="21"/>
      <c r="C439" s="1596"/>
      <c r="D439" s="1596"/>
      <c r="E439" s="1032"/>
      <c r="F439" s="518"/>
      <c r="G439" s="474"/>
      <c r="H439" s="224"/>
      <c r="I439" s="225"/>
      <c r="J439" s="241"/>
      <c r="K439" s="242"/>
      <c r="L439" s="242"/>
      <c r="M439" s="242"/>
      <c r="N439" s="242"/>
      <c r="O439" s="242"/>
      <c r="P439" s="242"/>
      <c r="Q439" s="242"/>
      <c r="R439" s="242"/>
      <c r="S439" s="242"/>
      <c r="T439" s="242"/>
      <c r="U439" s="242"/>
      <c r="V439" s="243"/>
      <c r="W439" s="474"/>
      <c r="X439" s="224"/>
      <c r="Y439" s="225"/>
      <c r="Z439" s="1113"/>
      <c r="AA439" s="1114"/>
      <c r="AB439" s="1114"/>
      <c r="AC439" s="1114"/>
      <c r="AD439" s="1114"/>
      <c r="AE439" s="1114"/>
      <c r="AF439" s="1114"/>
      <c r="AG439" s="1114"/>
      <c r="AH439" s="1114"/>
      <c r="AI439" s="1114"/>
      <c r="AJ439" s="1114"/>
      <c r="AK439" s="1114"/>
      <c r="AL439" s="1114"/>
      <c r="AM439" s="1114"/>
      <c r="AN439" s="1114"/>
      <c r="AO439" s="1114"/>
      <c r="AP439" s="1114"/>
      <c r="AQ439" s="1114"/>
      <c r="AR439" s="1114"/>
      <c r="AS439" s="1114"/>
      <c r="AT439" s="1114"/>
      <c r="AU439" s="1114"/>
      <c r="AV439" s="1114"/>
      <c r="AW439" s="1114"/>
      <c r="AX439" s="1114"/>
      <c r="AY439" s="1114"/>
      <c r="AZ439" s="1114"/>
      <c r="BA439" s="1114"/>
      <c r="BB439" s="1114"/>
      <c r="BC439" s="1114"/>
      <c r="BD439" s="1115"/>
      <c r="BF439" s="1235"/>
      <c r="BG439" s="1236"/>
      <c r="BH439" s="1236"/>
      <c r="BI439" s="1236"/>
      <c r="BJ439" s="1236"/>
      <c r="BK439" s="1236"/>
      <c r="BL439" s="1236"/>
      <c r="BM439" s="1236"/>
      <c r="BN439" s="1236"/>
      <c r="BO439" s="1236"/>
      <c r="BP439" s="1236"/>
      <c r="BQ439" s="1236"/>
      <c r="BR439" s="1236"/>
      <c r="BS439" s="1236"/>
      <c r="BT439" s="1237"/>
      <c r="BU439" s="893"/>
      <c r="BV439" s="894"/>
      <c r="BW439" s="894"/>
      <c r="BX439" s="894"/>
      <c r="BY439" s="894"/>
      <c r="BZ439" s="894"/>
      <c r="CA439" s="894"/>
      <c r="CB439" s="894"/>
      <c r="CC439" s="894"/>
      <c r="CD439" s="894"/>
      <c r="CE439" s="894"/>
      <c r="CF439" s="766"/>
    </row>
    <row r="440" spans="2:84" ht="5.25" customHeight="1" x14ac:dyDescent="0.15">
      <c r="B440" s="21"/>
      <c r="C440" s="1596"/>
      <c r="D440" s="1596"/>
      <c r="E440" s="1032"/>
      <c r="F440" s="518"/>
      <c r="G440" s="475"/>
      <c r="H440" s="227"/>
      <c r="I440" s="228"/>
      <c r="J440" s="244"/>
      <c r="K440" s="245"/>
      <c r="L440" s="245"/>
      <c r="M440" s="245"/>
      <c r="N440" s="245"/>
      <c r="O440" s="245"/>
      <c r="P440" s="245"/>
      <c r="Q440" s="245"/>
      <c r="R440" s="245"/>
      <c r="S440" s="245"/>
      <c r="T440" s="245"/>
      <c r="U440" s="245"/>
      <c r="V440" s="246"/>
      <c r="W440" s="475"/>
      <c r="X440" s="227"/>
      <c r="Y440" s="228"/>
      <c r="Z440" s="1116"/>
      <c r="AA440" s="1117"/>
      <c r="AB440" s="1117"/>
      <c r="AC440" s="1117"/>
      <c r="AD440" s="1117"/>
      <c r="AE440" s="1117"/>
      <c r="AF440" s="1117"/>
      <c r="AG440" s="1117"/>
      <c r="AH440" s="1117"/>
      <c r="AI440" s="1117"/>
      <c r="AJ440" s="1117"/>
      <c r="AK440" s="1117"/>
      <c r="AL440" s="1117"/>
      <c r="AM440" s="1117"/>
      <c r="AN440" s="1117"/>
      <c r="AO440" s="1117"/>
      <c r="AP440" s="1117"/>
      <c r="AQ440" s="1117"/>
      <c r="AR440" s="1117"/>
      <c r="AS440" s="1117"/>
      <c r="AT440" s="1117"/>
      <c r="AU440" s="1117"/>
      <c r="AV440" s="1117"/>
      <c r="AW440" s="1117"/>
      <c r="AX440" s="1117"/>
      <c r="AY440" s="1117"/>
      <c r="AZ440" s="1117"/>
      <c r="BA440" s="1117"/>
      <c r="BB440" s="1117"/>
      <c r="BC440" s="1117"/>
      <c r="BD440" s="1118"/>
      <c r="BF440" s="1238"/>
      <c r="BG440" s="1239"/>
      <c r="BH440" s="1239"/>
      <c r="BI440" s="1239"/>
      <c r="BJ440" s="1239"/>
      <c r="BK440" s="1239"/>
      <c r="BL440" s="1239"/>
      <c r="BM440" s="1239"/>
      <c r="BN440" s="1239"/>
      <c r="BO440" s="1239"/>
      <c r="BP440" s="1239"/>
      <c r="BQ440" s="1239"/>
      <c r="BR440" s="1239"/>
      <c r="BS440" s="1239"/>
      <c r="BT440" s="1240"/>
      <c r="BU440" s="895"/>
      <c r="BV440" s="896"/>
      <c r="BW440" s="896"/>
      <c r="BX440" s="896"/>
      <c r="BY440" s="896"/>
      <c r="BZ440" s="896"/>
      <c r="CA440" s="896"/>
      <c r="CB440" s="896"/>
      <c r="CC440" s="896"/>
      <c r="CD440" s="896"/>
      <c r="CE440" s="896"/>
      <c r="CF440" s="877"/>
    </row>
    <row r="441" spans="2:84" ht="5.25" customHeight="1" x14ac:dyDescent="0.15">
      <c r="B441" s="21"/>
      <c r="C441" s="1596"/>
      <c r="D441" s="1596"/>
      <c r="E441" s="1032"/>
      <c r="F441" s="518"/>
      <c r="G441" s="497" t="s">
        <v>626</v>
      </c>
      <c r="H441" s="230"/>
      <c r="I441" s="231"/>
      <c r="J441" s="1019" t="str">
        <f>IF(データ!$B$347&lt;&gt;"",データ!$B$347,"")</f>
        <v/>
      </c>
      <c r="K441" s="1020"/>
      <c r="L441" s="1020"/>
      <c r="M441" s="1020"/>
      <c r="N441" s="1020"/>
      <c r="O441" s="1020"/>
      <c r="P441" s="1020"/>
      <c r="Q441" s="1020"/>
      <c r="R441" s="1020"/>
      <c r="S441" s="1020"/>
      <c r="T441" s="1020"/>
      <c r="U441" s="1020"/>
      <c r="V441" s="1044"/>
      <c r="W441" s="561" t="s">
        <v>642</v>
      </c>
      <c r="X441" s="562"/>
      <c r="Y441" s="563"/>
      <c r="Z441" s="1019" t="str">
        <f>IF(データ!$D$347&lt;&gt;"",データ!$D$347,"")</f>
        <v/>
      </c>
      <c r="AA441" s="1020"/>
      <c r="AB441" s="1020"/>
      <c r="AC441" s="1020"/>
      <c r="AD441" s="1020"/>
      <c r="AE441" s="1020"/>
      <c r="AF441" s="1020"/>
      <c r="AG441" s="1020"/>
      <c r="AH441" s="1020"/>
      <c r="AI441" s="1020"/>
      <c r="AJ441" s="1020"/>
      <c r="AK441" s="1020"/>
      <c r="AL441" s="1020"/>
      <c r="AM441" s="1020"/>
      <c r="AN441" s="1020"/>
      <c r="AO441" s="1020"/>
      <c r="AP441" s="1020"/>
      <c r="AQ441" s="1020"/>
      <c r="AR441" s="1020"/>
      <c r="AS441" s="1020"/>
      <c r="AT441" s="1020"/>
      <c r="AU441" s="1020"/>
      <c r="AV441" s="1020"/>
      <c r="AW441" s="1020"/>
      <c r="AX441" s="1020"/>
      <c r="AY441" s="1020"/>
      <c r="AZ441" s="1020"/>
      <c r="BA441" s="1020"/>
      <c r="BB441" s="1020"/>
      <c r="BC441" s="1020"/>
      <c r="BD441" s="1021"/>
      <c r="BF441" s="1214" t="s">
        <v>783</v>
      </c>
      <c r="BG441" s="1215"/>
      <c r="BH441" s="1215"/>
      <c r="BI441" s="1215"/>
      <c r="BJ441" s="1215"/>
      <c r="BK441" s="1215"/>
      <c r="BL441" s="1215"/>
      <c r="BM441" s="1215"/>
      <c r="BN441" s="1215"/>
      <c r="BO441" s="1215"/>
      <c r="BP441" s="1215"/>
      <c r="BQ441" s="1215"/>
      <c r="BR441" s="1215"/>
      <c r="BS441" s="1215"/>
      <c r="BT441" s="1216"/>
      <c r="BU441" s="891" t="str">
        <f>IF(データ!$C$363&lt;&gt;"",IF(データ!$C$363&lt;&gt;"0",データ!$C$363,""),"")</f>
        <v/>
      </c>
      <c r="BV441" s="892"/>
      <c r="BW441" s="892"/>
      <c r="BX441" s="892"/>
      <c r="BY441" s="892"/>
      <c r="BZ441" s="892"/>
      <c r="CA441" s="892"/>
      <c r="CB441" s="892"/>
      <c r="CC441" s="892"/>
      <c r="CD441" s="892"/>
      <c r="CE441" s="892"/>
      <c r="CF441" s="998"/>
    </row>
    <row r="442" spans="2:84" ht="5.25" customHeight="1" x14ac:dyDescent="0.15">
      <c r="B442" s="21"/>
      <c r="C442" s="1596"/>
      <c r="D442" s="1596"/>
      <c r="E442" s="1032"/>
      <c r="F442" s="518"/>
      <c r="G442" s="250"/>
      <c r="H442" s="233"/>
      <c r="I442" s="234"/>
      <c r="J442" s="1022"/>
      <c r="K442" s="1023"/>
      <c r="L442" s="1023"/>
      <c r="M442" s="1023"/>
      <c r="N442" s="1023"/>
      <c r="O442" s="1023"/>
      <c r="P442" s="1023"/>
      <c r="Q442" s="1023"/>
      <c r="R442" s="1023"/>
      <c r="S442" s="1023"/>
      <c r="T442" s="1023"/>
      <c r="U442" s="1023"/>
      <c r="V442" s="1045"/>
      <c r="W442" s="564"/>
      <c r="X442" s="565"/>
      <c r="Y442" s="566"/>
      <c r="Z442" s="1022"/>
      <c r="AA442" s="1023"/>
      <c r="AB442" s="1023"/>
      <c r="AC442" s="1023"/>
      <c r="AD442" s="1023"/>
      <c r="AE442" s="1023"/>
      <c r="AF442" s="1023"/>
      <c r="AG442" s="1023"/>
      <c r="AH442" s="1023"/>
      <c r="AI442" s="1023"/>
      <c r="AJ442" s="1023"/>
      <c r="AK442" s="1023"/>
      <c r="AL442" s="1023"/>
      <c r="AM442" s="1023"/>
      <c r="AN442" s="1023"/>
      <c r="AO442" s="1023"/>
      <c r="AP442" s="1023"/>
      <c r="AQ442" s="1023"/>
      <c r="AR442" s="1023"/>
      <c r="AS442" s="1023"/>
      <c r="AT442" s="1023"/>
      <c r="AU442" s="1023"/>
      <c r="AV442" s="1023"/>
      <c r="AW442" s="1023"/>
      <c r="AX442" s="1023"/>
      <c r="AY442" s="1023"/>
      <c r="AZ442" s="1023"/>
      <c r="BA442" s="1023"/>
      <c r="BB442" s="1023"/>
      <c r="BC442" s="1023"/>
      <c r="BD442" s="1024"/>
      <c r="BF442" s="1217"/>
      <c r="BG442" s="1218"/>
      <c r="BH442" s="1218"/>
      <c r="BI442" s="1218"/>
      <c r="BJ442" s="1218"/>
      <c r="BK442" s="1218"/>
      <c r="BL442" s="1218"/>
      <c r="BM442" s="1218"/>
      <c r="BN442" s="1218"/>
      <c r="BO442" s="1218"/>
      <c r="BP442" s="1218"/>
      <c r="BQ442" s="1218"/>
      <c r="BR442" s="1218"/>
      <c r="BS442" s="1218"/>
      <c r="BT442" s="1219"/>
      <c r="BU442" s="893"/>
      <c r="BV442" s="894"/>
      <c r="BW442" s="894"/>
      <c r="BX442" s="894"/>
      <c r="BY442" s="894"/>
      <c r="BZ442" s="894"/>
      <c r="CA442" s="894"/>
      <c r="CB442" s="894"/>
      <c r="CC442" s="894"/>
      <c r="CD442" s="894"/>
      <c r="CE442" s="894"/>
      <c r="CF442" s="999"/>
    </row>
    <row r="443" spans="2:84" ht="5.25" customHeight="1" x14ac:dyDescent="0.15">
      <c r="B443" s="21"/>
      <c r="C443" s="1596"/>
      <c r="D443" s="1596"/>
      <c r="E443" s="1033"/>
      <c r="F443" s="587"/>
      <c r="G443" s="251"/>
      <c r="H443" s="252"/>
      <c r="I443" s="253"/>
      <c r="J443" s="1025"/>
      <c r="K443" s="1026"/>
      <c r="L443" s="1026"/>
      <c r="M443" s="1026"/>
      <c r="N443" s="1026"/>
      <c r="O443" s="1026"/>
      <c r="P443" s="1026"/>
      <c r="Q443" s="1026"/>
      <c r="R443" s="1026"/>
      <c r="S443" s="1026"/>
      <c r="T443" s="1026"/>
      <c r="U443" s="1026"/>
      <c r="V443" s="1046"/>
      <c r="W443" s="567"/>
      <c r="X443" s="568"/>
      <c r="Y443" s="569"/>
      <c r="Z443" s="1025"/>
      <c r="AA443" s="1026"/>
      <c r="AB443" s="1026"/>
      <c r="AC443" s="1026"/>
      <c r="AD443" s="1026"/>
      <c r="AE443" s="1026"/>
      <c r="AF443" s="1026"/>
      <c r="AG443" s="1026"/>
      <c r="AH443" s="1026"/>
      <c r="AI443" s="1026"/>
      <c r="AJ443" s="1026"/>
      <c r="AK443" s="1026"/>
      <c r="AL443" s="1026"/>
      <c r="AM443" s="1026"/>
      <c r="AN443" s="1026"/>
      <c r="AO443" s="1026"/>
      <c r="AP443" s="1026"/>
      <c r="AQ443" s="1026"/>
      <c r="AR443" s="1026"/>
      <c r="AS443" s="1026"/>
      <c r="AT443" s="1026"/>
      <c r="AU443" s="1026"/>
      <c r="AV443" s="1026"/>
      <c r="AW443" s="1026"/>
      <c r="AX443" s="1026"/>
      <c r="AY443" s="1026"/>
      <c r="AZ443" s="1026"/>
      <c r="BA443" s="1026"/>
      <c r="BB443" s="1026"/>
      <c r="BC443" s="1026"/>
      <c r="BD443" s="1027"/>
      <c r="BF443" s="1220"/>
      <c r="BG443" s="1221"/>
      <c r="BH443" s="1221"/>
      <c r="BI443" s="1221"/>
      <c r="BJ443" s="1221"/>
      <c r="BK443" s="1221"/>
      <c r="BL443" s="1221"/>
      <c r="BM443" s="1221"/>
      <c r="BN443" s="1221"/>
      <c r="BO443" s="1221"/>
      <c r="BP443" s="1221"/>
      <c r="BQ443" s="1221"/>
      <c r="BR443" s="1221"/>
      <c r="BS443" s="1221"/>
      <c r="BT443" s="1222"/>
      <c r="BU443" s="895"/>
      <c r="BV443" s="896"/>
      <c r="BW443" s="896"/>
      <c r="BX443" s="896"/>
      <c r="BY443" s="896"/>
      <c r="BZ443" s="896"/>
      <c r="CA443" s="896"/>
      <c r="CB443" s="896"/>
      <c r="CC443" s="896"/>
      <c r="CD443" s="896"/>
      <c r="CE443" s="896"/>
      <c r="CF443" s="1000"/>
    </row>
    <row r="444" spans="2:84" ht="5.25" customHeight="1" x14ac:dyDescent="0.15">
      <c r="B444" s="21"/>
      <c r="C444" s="1596"/>
      <c r="D444" s="1596"/>
      <c r="E444" s="1031">
        <v>2</v>
      </c>
      <c r="F444" s="515"/>
      <c r="G444" s="472" t="s">
        <v>625</v>
      </c>
      <c r="H444" s="983"/>
      <c r="I444" s="473"/>
      <c r="J444" s="635" t="str">
        <f>IF(データ!$E$348&lt;&gt;"",データ!$E$348,"")</f>
        <v/>
      </c>
      <c r="K444" s="636"/>
      <c r="L444" s="636"/>
      <c r="M444" s="636"/>
      <c r="N444" s="636"/>
      <c r="O444" s="636"/>
      <c r="P444" s="636"/>
      <c r="Q444" s="636"/>
      <c r="R444" s="636"/>
      <c r="S444" s="636"/>
      <c r="T444" s="636"/>
      <c r="U444" s="636"/>
      <c r="V444" s="637"/>
      <c r="W444" s="472" t="s">
        <v>621</v>
      </c>
      <c r="X444" s="983"/>
      <c r="Y444" s="473"/>
      <c r="Z444" s="1110"/>
      <c r="AA444" s="1111"/>
      <c r="AB444" s="1111"/>
      <c r="AC444" s="1111"/>
      <c r="AD444" s="1111"/>
      <c r="AE444" s="1111"/>
      <c r="AF444" s="1111"/>
      <c r="AG444" s="1111"/>
      <c r="AH444" s="1111"/>
      <c r="AI444" s="1111"/>
      <c r="AJ444" s="1111"/>
      <c r="AK444" s="1111"/>
      <c r="AL444" s="1111"/>
      <c r="AM444" s="1111"/>
      <c r="AN444" s="1111"/>
      <c r="AO444" s="1111"/>
      <c r="AP444" s="1111"/>
      <c r="AQ444" s="1111"/>
      <c r="AR444" s="1111"/>
      <c r="AS444" s="1111"/>
      <c r="AT444" s="1111"/>
      <c r="AU444" s="1111"/>
      <c r="AV444" s="1111"/>
      <c r="AW444" s="1111"/>
      <c r="AX444" s="1111"/>
      <c r="AY444" s="1111"/>
      <c r="AZ444" s="1111"/>
      <c r="BA444" s="1111"/>
      <c r="BB444" s="1111"/>
      <c r="BC444" s="1111"/>
      <c r="BD444" s="1112"/>
      <c r="BF444" s="1208" t="s">
        <v>55</v>
      </c>
      <c r="BG444" s="1209"/>
      <c r="BH444" s="1209"/>
      <c r="BI444" s="1209"/>
      <c r="BJ444" s="1209"/>
      <c r="BK444" s="1209"/>
      <c r="BL444" s="1209"/>
      <c r="BM444" s="1210"/>
      <c r="BN444" s="1028" t="s">
        <v>56</v>
      </c>
      <c r="BO444" s="931"/>
      <c r="BP444" s="931"/>
      <c r="BQ444" s="931"/>
      <c r="BR444" s="931"/>
      <c r="BS444" s="931"/>
      <c r="BT444" s="932"/>
      <c r="BU444" s="891" t="str">
        <f>IF(データ!$D$363&lt;&gt;"",IF(データ!$D$363&lt;&gt;"0",データ!$D$363,""),"")</f>
        <v/>
      </c>
      <c r="BV444" s="892"/>
      <c r="BW444" s="892"/>
      <c r="BX444" s="892"/>
      <c r="BY444" s="892"/>
      <c r="BZ444" s="892"/>
      <c r="CA444" s="892"/>
      <c r="CB444" s="892"/>
      <c r="CC444" s="892"/>
      <c r="CD444" s="892"/>
      <c r="CE444" s="892"/>
      <c r="CF444" s="998"/>
    </row>
    <row r="445" spans="2:84" ht="5.25" customHeight="1" x14ac:dyDescent="0.15">
      <c r="B445" s="21"/>
      <c r="C445" s="1596"/>
      <c r="D445" s="1596"/>
      <c r="E445" s="1032"/>
      <c r="F445" s="518"/>
      <c r="G445" s="474"/>
      <c r="H445" s="224"/>
      <c r="I445" s="225"/>
      <c r="J445" s="241"/>
      <c r="K445" s="242"/>
      <c r="L445" s="242"/>
      <c r="M445" s="242"/>
      <c r="N445" s="242"/>
      <c r="O445" s="242"/>
      <c r="P445" s="242"/>
      <c r="Q445" s="242"/>
      <c r="R445" s="242"/>
      <c r="S445" s="242"/>
      <c r="T445" s="242"/>
      <c r="U445" s="242"/>
      <c r="V445" s="243"/>
      <c r="W445" s="474"/>
      <c r="X445" s="224"/>
      <c r="Y445" s="225"/>
      <c r="Z445" s="1113"/>
      <c r="AA445" s="1114"/>
      <c r="AB445" s="1114"/>
      <c r="AC445" s="1114"/>
      <c r="AD445" s="1114"/>
      <c r="AE445" s="1114"/>
      <c r="AF445" s="1114"/>
      <c r="AG445" s="1114"/>
      <c r="AH445" s="1114"/>
      <c r="AI445" s="1114"/>
      <c r="AJ445" s="1114"/>
      <c r="AK445" s="1114"/>
      <c r="AL445" s="1114"/>
      <c r="AM445" s="1114"/>
      <c r="AN445" s="1114"/>
      <c r="AO445" s="1114"/>
      <c r="AP445" s="1114"/>
      <c r="AQ445" s="1114"/>
      <c r="AR445" s="1114"/>
      <c r="AS445" s="1114"/>
      <c r="AT445" s="1114"/>
      <c r="AU445" s="1114"/>
      <c r="AV445" s="1114"/>
      <c r="AW445" s="1114"/>
      <c r="AX445" s="1114"/>
      <c r="AY445" s="1114"/>
      <c r="AZ445" s="1114"/>
      <c r="BA445" s="1114"/>
      <c r="BB445" s="1114"/>
      <c r="BC445" s="1114"/>
      <c r="BD445" s="1115"/>
      <c r="BF445" s="831"/>
      <c r="BG445" s="832"/>
      <c r="BH445" s="832"/>
      <c r="BI445" s="832"/>
      <c r="BJ445" s="832"/>
      <c r="BK445" s="832"/>
      <c r="BL445" s="832"/>
      <c r="BM445" s="833"/>
      <c r="BN445" s="1029"/>
      <c r="BO445" s="934"/>
      <c r="BP445" s="934"/>
      <c r="BQ445" s="934"/>
      <c r="BR445" s="934"/>
      <c r="BS445" s="934"/>
      <c r="BT445" s="935"/>
      <c r="BU445" s="893"/>
      <c r="BV445" s="894"/>
      <c r="BW445" s="894"/>
      <c r="BX445" s="894"/>
      <c r="BY445" s="894"/>
      <c r="BZ445" s="894"/>
      <c r="CA445" s="894"/>
      <c r="CB445" s="894"/>
      <c r="CC445" s="894"/>
      <c r="CD445" s="894"/>
      <c r="CE445" s="894"/>
      <c r="CF445" s="999"/>
    </row>
    <row r="446" spans="2:84" ht="5.25" customHeight="1" x14ac:dyDescent="0.15">
      <c r="B446" s="21"/>
      <c r="C446" s="1596"/>
      <c r="D446" s="1596"/>
      <c r="E446" s="1032"/>
      <c r="F446" s="518"/>
      <c r="G446" s="475"/>
      <c r="H446" s="227"/>
      <c r="I446" s="228"/>
      <c r="J446" s="244"/>
      <c r="K446" s="245"/>
      <c r="L446" s="245"/>
      <c r="M446" s="245"/>
      <c r="N446" s="245"/>
      <c r="O446" s="245"/>
      <c r="P446" s="245"/>
      <c r="Q446" s="245"/>
      <c r="R446" s="245"/>
      <c r="S446" s="245"/>
      <c r="T446" s="245"/>
      <c r="U446" s="245"/>
      <c r="V446" s="246"/>
      <c r="W446" s="475"/>
      <c r="X446" s="227"/>
      <c r="Y446" s="228"/>
      <c r="Z446" s="1116"/>
      <c r="AA446" s="1117"/>
      <c r="AB446" s="1117"/>
      <c r="AC446" s="1117"/>
      <c r="AD446" s="1117"/>
      <c r="AE446" s="1117"/>
      <c r="AF446" s="1117"/>
      <c r="AG446" s="1117"/>
      <c r="AH446" s="1117"/>
      <c r="AI446" s="1117"/>
      <c r="AJ446" s="1117"/>
      <c r="AK446" s="1117"/>
      <c r="AL446" s="1117"/>
      <c r="AM446" s="1117"/>
      <c r="AN446" s="1117"/>
      <c r="AO446" s="1117"/>
      <c r="AP446" s="1117"/>
      <c r="AQ446" s="1117"/>
      <c r="AR446" s="1117"/>
      <c r="AS446" s="1117"/>
      <c r="AT446" s="1117"/>
      <c r="AU446" s="1117"/>
      <c r="AV446" s="1117"/>
      <c r="AW446" s="1117"/>
      <c r="AX446" s="1117"/>
      <c r="AY446" s="1117"/>
      <c r="AZ446" s="1117"/>
      <c r="BA446" s="1117"/>
      <c r="BB446" s="1117"/>
      <c r="BC446" s="1117"/>
      <c r="BD446" s="1118"/>
      <c r="BF446" s="831"/>
      <c r="BG446" s="832"/>
      <c r="BH446" s="832"/>
      <c r="BI446" s="832"/>
      <c r="BJ446" s="832"/>
      <c r="BK446" s="832"/>
      <c r="BL446" s="832"/>
      <c r="BM446" s="833"/>
      <c r="BN446" s="1185"/>
      <c r="BO446" s="1186"/>
      <c r="BP446" s="1186"/>
      <c r="BQ446" s="1186"/>
      <c r="BR446" s="1186"/>
      <c r="BS446" s="1186"/>
      <c r="BT446" s="1187"/>
      <c r="BU446" s="895"/>
      <c r="BV446" s="896"/>
      <c r="BW446" s="896"/>
      <c r="BX446" s="896"/>
      <c r="BY446" s="896"/>
      <c r="BZ446" s="896"/>
      <c r="CA446" s="896"/>
      <c r="CB446" s="896"/>
      <c r="CC446" s="896"/>
      <c r="CD446" s="896"/>
      <c r="CE446" s="896"/>
      <c r="CF446" s="1000"/>
    </row>
    <row r="447" spans="2:84" ht="5.25" customHeight="1" x14ac:dyDescent="0.15">
      <c r="B447" s="21"/>
      <c r="C447" s="1596"/>
      <c r="D447" s="1596"/>
      <c r="E447" s="1032"/>
      <c r="F447" s="518"/>
      <c r="G447" s="497" t="s">
        <v>626</v>
      </c>
      <c r="H447" s="230"/>
      <c r="I447" s="231"/>
      <c r="J447" s="1019" t="str">
        <f>IF(データ!$B$348&lt;&gt;"",データ!$B$348,"")</f>
        <v/>
      </c>
      <c r="K447" s="1020"/>
      <c r="L447" s="1020"/>
      <c r="M447" s="1020"/>
      <c r="N447" s="1020"/>
      <c r="O447" s="1020"/>
      <c r="P447" s="1020"/>
      <c r="Q447" s="1020"/>
      <c r="R447" s="1020"/>
      <c r="S447" s="1020"/>
      <c r="T447" s="1020"/>
      <c r="U447" s="1020"/>
      <c r="V447" s="1044"/>
      <c r="W447" s="561" t="s">
        <v>642</v>
      </c>
      <c r="X447" s="562"/>
      <c r="Y447" s="563"/>
      <c r="Z447" s="1019" t="str">
        <f>IF(データ!$D$348&lt;&gt;"",データ!$D$348,"")</f>
        <v/>
      </c>
      <c r="AA447" s="1020"/>
      <c r="AB447" s="1020"/>
      <c r="AC447" s="1020"/>
      <c r="AD447" s="1020"/>
      <c r="AE447" s="1020"/>
      <c r="AF447" s="1020"/>
      <c r="AG447" s="1020"/>
      <c r="AH447" s="1020"/>
      <c r="AI447" s="1020"/>
      <c r="AJ447" s="1020"/>
      <c r="AK447" s="1020"/>
      <c r="AL447" s="1020"/>
      <c r="AM447" s="1020"/>
      <c r="AN447" s="1020"/>
      <c r="AO447" s="1020"/>
      <c r="AP447" s="1020"/>
      <c r="AQ447" s="1020"/>
      <c r="AR447" s="1020"/>
      <c r="AS447" s="1020"/>
      <c r="AT447" s="1020"/>
      <c r="AU447" s="1020"/>
      <c r="AV447" s="1020"/>
      <c r="AW447" s="1020"/>
      <c r="AX447" s="1020"/>
      <c r="AY447" s="1020"/>
      <c r="AZ447" s="1020"/>
      <c r="BA447" s="1020"/>
      <c r="BB447" s="1020"/>
      <c r="BC447" s="1020"/>
      <c r="BD447" s="1021"/>
      <c r="BF447" s="831"/>
      <c r="BG447" s="832"/>
      <c r="BH447" s="832"/>
      <c r="BI447" s="832"/>
      <c r="BJ447" s="832"/>
      <c r="BK447" s="832"/>
      <c r="BL447" s="832"/>
      <c r="BM447" s="833"/>
      <c r="BN447" s="1028" t="s">
        <v>57</v>
      </c>
      <c r="BO447" s="931"/>
      <c r="BP447" s="931"/>
      <c r="BQ447" s="931"/>
      <c r="BR447" s="931"/>
      <c r="BS447" s="931"/>
      <c r="BT447" s="932"/>
      <c r="BU447" s="891" t="str">
        <f>IF(データ!$E$363&lt;&gt;"",IF(データ!$E$363&lt;&gt;"0",データ!$E$363,""),"")</f>
        <v/>
      </c>
      <c r="BV447" s="892"/>
      <c r="BW447" s="892"/>
      <c r="BX447" s="892"/>
      <c r="BY447" s="892"/>
      <c r="BZ447" s="892"/>
      <c r="CA447" s="892"/>
      <c r="CB447" s="892"/>
      <c r="CC447" s="892"/>
      <c r="CD447" s="892"/>
      <c r="CE447" s="892"/>
      <c r="CF447" s="998"/>
    </row>
    <row r="448" spans="2:84" ht="5.25" customHeight="1" x14ac:dyDescent="0.15">
      <c r="B448" s="21"/>
      <c r="C448" s="21"/>
      <c r="E448" s="1032"/>
      <c r="F448" s="518"/>
      <c r="G448" s="250"/>
      <c r="H448" s="233"/>
      <c r="I448" s="234"/>
      <c r="J448" s="1022"/>
      <c r="K448" s="1023"/>
      <c r="L448" s="1023"/>
      <c r="M448" s="1023"/>
      <c r="N448" s="1023"/>
      <c r="O448" s="1023"/>
      <c r="P448" s="1023"/>
      <c r="Q448" s="1023"/>
      <c r="R448" s="1023"/>
      <c r="S448" s="1023"/>
      <c r="T448" s="1023"/>
      <c r="U448" s="1023"/>
      <c r="V448" s="1045"/>
      <c r="W448" s="564"/>
      <c r="X448" s="565"/>
      <c r="Y448" s="566"/>
      <c r="Z448" s="1022"/>
      <c r="AA448" s="1023"/>
      <c r="AB448" s="1023"/>
      <c r="AC448" s="1023"/>
      <c r="AD448" s="1023"/>
      <c r="AE448" s="1023"/>
      <c r="AF448" s="1023"/>
      <c r="AG448" s="1023"/>
      <c r="AH448" s="1023"/>
      <c r="AI448" s="1023"/>
      <c r="AJ448" s="1023"/>
      <c r="AK448" s="1023"/>
      <c r="AL448" s="1023"/>
      <c r="AM448" s="1023"/>
      <c r="AN448" s="1023"/>
      <c r="AO448" s="1023"/>
      <c r="AP448" s="1023"/>
      <c r="AQ448" s="1023"/>
      <c r="AR448" s="1023"/>
      <c r="AS448" s="1023"/>
      <c r="AT448" s="1023"/>
      <c r="AU448" s="1023"/>
      <c r="AV448" s="1023"/>
      <c r="AW448" s="1023"/>
      <c r="AX448" s="1023"/>
      <c r="AY448" s="1023"/>
      <c r="AZ448" s="1023"/>
      <c r="BA448" s="1023"/>
      <c r="BB448" s="1023"/>
      <c r="BC448" s="1023"/>
      <c r="BD448" s="1024"/>
      <c r="BF448" s="831"/>
      <c r="BG448" s="832"/>
      <c r="BH448" s="832"/>
      <c r="BI448" s="832"/>
      <c r="BJ448" s="832"/>
      <c r="BK448" s="832"/>
      <c r="BL448" s="832"/>
      <c r="BM448" s="833"/>
      <c r="BN448" s="1029"/>
      <c r="BO448" s="934"/>
      <c r="BP448" s="934"/>
      <c r="BQ448" s="934"/>
      <c r="BR448" s="934"/>
      <c r="BS448" s="934"/>
      <c r="BT448" s="935"/>
      <c r="BU448" s="893"/>
      <c r="BV448" s="894"/>
      <c r="BW448" s="894"/>
      <c r="BX448" s="894"/>
      <c r="BY448" s="894"/>
      <c r="BZ448" s="894"/>
      <c r="CA448" s="894"/>
      <c r="CB448" s="894"/>
      <c r="CC448" s="894"/>
      <c r="CD448" s="894"/>
      <c r="CE448" s="894"/>
      <c r="CF448" s="999"/>
    </row>
    <row r="449" spans="2:84" ht="5.25" customHeight="1" thickBot="1" x14ac:dyDescent="0.2">
      <c r="B449" s="21"/>
      <c r="C449" s="21"/>
      <c r="E449" s="1033"/>
      <c r="F449" s="587"/>
      <c r="G449" s="251"/>
      <c r="H449" s="252"/>
      <c r="I449" s="253"/>
      <c r="J449" s="1025"/>
      <c r="K449" s="1026"/>
      <c r="L449" s="1026"/>
      <c r="M449" s="1026"/>
      <c r="N449" s="1026"/>
      <c r="O449" s="1026"/>
      <c r="P449" s="1026"/>
      <c r="Q449" s="1026"/>
      <c r="R449" s="1026"/>
      <c r="S449" s="1026"/>
      <c r="T449" s="1026"/>
      <c r="U449" s="1026"/>
      <c r="V449" s="1046"/>
      <c r="W449" s="567"/>
      <c r="X449" s="568"/>
      <c r="Y449" s="569"/>
      <c r="Z449" s="1025"/>
      <c r="AA449" s="1026"/>
      <c r="AB449" s="1026"/>
      <c r="AC449" s="1026"/>
      <c r="AD449" s="1026"/>
      <c r="AE449" s="1026"/>
      <c r="AF449" s="1026"/>
      <c r="AG449" s="1026"/>
      <c r="AH449" s="1026"/>
      <c r="AI449" s="1026"/>
      <c r="AJ449" s="1026"/>
      <c r="AK449" s="1026"/>
      <c r="AL449" s="1026"/>
      <c r="AM449" s="1026"/>
      <c r="AN449" s="1026"/>
      <c r="AO449" s="1026"/>
      <c r="AP449" s="1026"/>
      <c r="AQ449" s="1026"/>
      <c r="AR449" s="1026"/>
      <c r="AS449" s="1026"/>
      <c r="AT449" s="1026"/>
      <c r="AU449" s="1026"/>
      <c r="AV449" s="1026"/>
      <c r="AW449" s="1026"/>
      <c r="AX449" s="1026"/>
      <c r="AY449" s="1026"/>
      <c r="AZ449" s="1026"/>
      <c r="BA449" s="1026"/>
      <c r="BB449" s="1026"/>
      <c r="BC449" s="1026"/>
      <c r="BD449" s="1027"/>
      <c r="BF449" s="1211"/>
      <c r="BG449" s="1212"/>
      <c r="BH449" s="1212"/>
      <c r="BI449" s="1212"/>
      <c r="BJ449" s="1212"/>
      <c r="BK449" s="1212"/>
      <c r="BL449" s="1212"/>
      <c r="BM449" s="1213"/>
      <c r="BN449" s="1030"/>
      <c r="BO449" s="937"/>
      <c r="BP449" s="937"/>
      <c r="BQ449" s="937"/>
      <c r="BR449" s="937"/>
      <c r="BS449" s="937"/>
      <c r="BT449" s="938"/>
      <c r="BU449" s="1266"/>
      <c r="BV449" s="945"/>
      <c r="BW449" s="945"/>
      <c r="BX449" s="945"/>
      <c r="BY449" s="945"/>
      <c r="BZ449" s="945"/>
      <c r="CA449" s="945"/>
      <c r="CB449" s="945"/>
      <c r="CC449" s="945"/>
      <c r="CD449" s="945"/>
      <c r="CE449" s="945"/>
      <c r="CF449" s="1148"/>
    </row>
    <row r="450" spans="2:84" ht="1.5" customHeight="1" x14ac:dyDescent="0.15">
      <c r="B450" s="21"/>
      <c r="C450" s="21"/>
      <c r="E450" s="1031">
        <v>3</v>
      </c>
      <c r="F450" s="515"/>
      <c r="G450" s="472" t="s">
        <v>625</v>
      </c>
      <c r="H450" s="983"/>
      <c r="I450" s="473"/>
      <c r="J450" s="635" t="str">
        <f>IF(データ!$E$349&lt;&gt;"",データ!$E$349,"")</f>
        <v/>
      </c>
      <c r="K450" s="636"/>
      <c r="L450" s="636"/>
      <c r="M450" s="636"/>
      <c r="N450" s="636"/>
      <c r="O450" s="636"/>
      <c r="P450" s="636"/>
      <c r="Q450" s="636"/>
      <c r="R450" s="636"/>
      <c r="S450" s="636"/>
      <c r="T450" s="636"/>
      <c r="U450" s="636"/>
      <c r="V450" s="637"/>
      <c r="W450" s="472" t="s">
        <v>621</v>
      </c>
      <c r="X450" s="983"/>
      <c r="Y450" s="473"/>
      <c r="Z450" s="1110"/>
      <c r="AA450" s="1111"/>
      <c r="AB450" s="1111"/>
      <c r="AC450" s="1111"/>
      <c r="AD450" s="1111"/>
      <c r="AE450" s="1111"/>
      <c r="AF450" s="1111"/>
      <c r="AG450" s="1111"/>
      <c r="AH450" s="1111"/>
      <c r="AI450" s="1111"/>
      <c r="AJ450" s="1111"/>
      <c r="AK450" s="1111"/>
      <c r="AL450" s="1111"/>
      <c r="AM450" s="1111"/>
      <c r="AN450" s="1111"/>
      <c r="AO450" s="1111"/>
      <c r="AP450" s="1111"/>
      <c r="AQ450" s="1111"/>
      <c r="AR450" s="1111"/>
      <c r="AS450" s="1111"/>
      <c r="AT450" s="1111"/>
      <c r="AU450" s="1111"/>
      <c r="AV450" s="1111"/>
      <c r="AW450" s="1111"/>
      <c r="AX450" s="1111"/>
      <c r="AY450" s="1111"/>
      <c r="AZ450" s="1111"/>
      <c r="BA450" s="1111"/>
      <c r="BB450" s="1111"/>
      <c r="BC450" s="1111"/>
      <c r="BD450" s="1112"/>
      <c r="BG450" s="141"/>
      <c r="BH450" s="141"/>
      <c r="BI450" s="141"/>
      <c r="BJ450" s="141"/>
      <c r="BK450" s="141"/>
      <c r="BL450" s="141"/>
      <c r="BM450" s="141"/>
      <c r="BN450" s="141"/>
      <c r="BO450" s="141"/>
      <c r="BP450" s="141"/>
      <c r="BQ450" s="141"/>
      <c r="BR450" s="141"/>
      <c r="BS450" s="141"/>
      <c r="BT450" s="141"/>
      <c r="BU450" s="141"/>
      <c r="BV450" s="141"/>
      <c r="BW450" s="141"/>
      <c r="BX450" s="141"/>
      <c r="BY450" s="141"/>
      <c r="BZ450" s="141"/>
      <c r="CA450" s="141"/>
      <c r="CB450" s="141"/>
      <c r="CC450" s="141"/>
      <c r="CD450" s="141"/>
      <c r="CE450" s="141"/>
      <c r="CF450" s="141"/>
    </row>
    <row r="451" spans="2:84" ht="9.75" customHeight="1" x14ac:dyDescent="0.15">
      <c r="B451" s="21"/>
      <c r="C451" s="21"/>
      <c r="E451" s="1032"/>
      <c r="F451" s="518"/>
      <c r="G451" s="474"/>
      <c r="H451" s="224"/>
      <c r="I451" s="225"/>
      <c r="J451" s="241"/>
      <c r="K451" s="242"/>
      <c r="L451" s="242"/>
      <c r="M451" s="242"/>
      <c r="N451" s="242"/>
      <c r="O451" s="242"/>
      <c r="P451" s="242"/>
      <c r="Q451" s="242"/>
      <c r="R451" s="242"/>
      <c r="S451" s="242"/>
      <c r="T451" s="242"/>
      <c r="U451" s="242"/>
      <c r="V451" s="243"/>
      <c r="W451" s="474"/>
      <c r="X451" s="224"/>
      <c r="Y451" s="225"/>
      <c r="Z451" s="1113"/>
      <c r="AA451" s="1114"/>
      <c r="AB451" s="1114"/>
      <c r="AC451" s="1114"/>
      <c r="AD451" s="1114"/>
      <c r="AE451" s="1114"/>
      <c r="AF451" s="1114"/>
      <c r="AG451" s="1114"/>
      <c r="AH451" s="1114"/>
      <c r="AI451" s="1114"/>
      <c r="AJ451" s="1114"/>
      <c r="AK451" s="1114"/>
      <c r="AL451" s="1114"/>
      <c r="AM451" s="1114"/>
      <c r="AN451" s="1114"/>
      <c r="AO451" s="1114"/>
      <c r="AP451" s="1114"/>
      <c r="AQ451" s="1114"/>
      <c r="AR451" s="1114"/>
      <c r="AS451" s="1114"/>
      <c r="AT451" s="1114"/>
      <c r="AU451" s="1114"/>
      <c r="AV451" s="1114"/>
      <c r="AW451" s="1114"/>
      <c r="AX451" s="1114"/>
      <c r="AY451" s="1114"/>
      <c r="AZ451" s="1114"/>
      <c r="BA451" s="1114"/>
      <c r="BB451" s="1114"/>
      <c r="BC451" s="1114"/>
      <c r="BD451" s="1115"/>
      <c r="BF451" s="1103" t="s">
        <v>786</v>
      </c>
      <c r="BG451" s="1103"/>
      <c r="BH451" s="1103"/>
      <c r="BI451" s="1103"/>
      <c r="BJ451" s="1103"/>
      <c r="BK451" s="1103"/>
      <c r="BL451" s="1103"/>
      <c r="BM451" s="1103"/>
      <c r="BN451" s="1103"/>
      <c r="BO451" s="1103"/>
      <c r="BP451" s="1103"/>
      <c r="BQ451" s="1103"/>
      <c r="BR451" s="1103"/>
      <c r="BS451" s="1103"/>
      <c r="BT451" s="1103"/>
      <c r="BU451" s="1103"/>
      <c r="BV451" s="1103"/>
      <c r="BW451" s="1103"/>
      <c r="BX451" s="1103"/>
      <c r="BY451" s="1103"/>
      <c r="BZ451" s="1103"/>
      <c r="CA451" s="1103"/>
      <c r="CB451" s="1103"/>
      <c r="CC451" s="1103"/>
      <c r="CD451" s="1103"/>
      <c r="CE451" s="1103"/>
      <c r="CF451" s="1103"/>
    </row>
    <row r="452" spans="2:84" ht="5.25" customHeight="1" x14ac:dyDescent="0.15">
      <c r="B452" s="21"/>
      <c r="C452" s="21"/>
      <c r="E452" s="1032"/>
      <c r="F452" s="518"/>
      <c r="G452" s="475"/>
      <c r="H452" s="227"/>
      <c r="I452" s="228"/>
      <c r="J452" s="244"/>
      <c r="K452" s="245"/>
      <c r="L452" s="245"/>
      <c r="M452" s="245"/>
      <c r="N452" s="245"/>
      <c r="O452" s="245"/>
      <c r="P452" s="245"/>
      <c r="Q452" s="245"/>
      <c r="R452" s="245"/>
      <c r="S452" s="245"/>
      <c r="T452" s="245"/>
      <c r="U452" s="245"/>
      <c r="V452" s="246"/>
      <c r="W452" s="475"/>
      <c r="X452" s="227"/>
      <c r="Y452" s="228"/>
      <c r="Z452" s="1116"/>
      <c r="AA452" s="1117"/>
      <c r="AB452" s="1117"/>
      <c r="AC452" s="1117"/>
      <c r="AD452" s="1117"/>
      <c r="AE452" s="1117"/>
      <c r="AF452" s="1117"/>
      <c r="AG452" s="1117"/>
      <c r="AH452" s="1117"/>
      <c r="AI452" s="1117"/>
      <c r="AJ452" s="1117"/>
      <c r="AK452" s="1117"/>
      <c r="AL452" s="1117"/>
      <c r="AM452" s="1117"/>
      <c r="AN452" s="1117"/>
      <c r="AO452" s="1117"/>
      <c r="AP452" s="1117"/>
      <c r="AQ452" s="1117"/>
      <c r="AR452" s="1117"/>
      <c r="AS452" s="1117"/>
      <c r="AT452" s="1117"/>
      <c r="AU452" s="1117"/>
      <c r="AV452" s="1117"/>
      <c r="AW452" s="1117"/>
      <c r="AX452" s="1117"/>
      <c r="AY452" s="1117"/>
      <c r="AZ452" s="1117"/>
      <c r="BA452" s="1117"/>
      <c r="BB452" s="1117"/>
      <c r="BC452" s="1117"/>
      <c r="BD452" s="1118"/>
      <c r="BF452" s="1103"/>
      <c r="BG452" s="1103"/>
      <c r="BH452" s="1103"/>
      <c r="BI452" s="1103"/>
      <c r="BJ452" s="1103"/>
      <c r="BK452" s="1103"/>
      <c r="BL452" s="1103"/>
      <c r="BM452" s="1103"/>
      <c r="BN452" s="1103"/>
      <c r="BO452" s="1103"/>
      <c r="BP452" s="1103"/>
      <c r="BQ452" s="1103"/>
      <c r="BR452" s="1103"/>
      <c r="BS452" s="1103"/>
      <c r="BT452" s="1103"/>
      <c r="BU452" s="1103"/>
      <c r="BV452" s="1103"/>
      <c r="BW452" s="1103"/>
      <c r="BX452" s="1103"/>
      <c r="BY452" s="1103"/>
      <c r="BZ452" s="1103"/>
      <c r="CA452" s="1103"/>
      <c r="CB452" s="1103"/>
      <c r="CC452" s="1103"/>
      <c r="CD452" s="1103"/>
      <c r="CE452" s="1103"/>
      <c r="CF452" s="1103"/>
    </row>
    <row r="453" spans="2:84" ht="5.25" customHeight="1" x14ac:dyDescent="0.15">
      <c r="B453" s="21"/>
      <c r="C453" s="21"/>
      <c r="E453" s="1032"/>
      <c r="F453" s="518"/>
      <c r="G453" s="497" t="s">
        <v>626</v>
      </c>
      <c r="H453" s="230"/>
      <c r="I453" s="231"/>
      <c r="J453" s="1019" t="str">
        <f>IF(データ!$B$349&lt;&gt;"",データ!$B$349,"")</f>
        <v/>
      </c>
      <c r="K453" s="1020"/>
      <c r="L453" s="1020"/>
      <c r="M453" s="1020"/>
      <c r="N453" s="1020"/>
      <c r="O453" s="1020"/>
      <c r="P453" s="1020"/>
      <c r="Q453" s="1020"/>
      <c r="R453" s="1020"/>
      <c r="S453" s="1020"/>
      <c r="T453" s="1020"/>
      <c r="U453" s="1020"/>
      <c r="V453" s="1044"/>
      <c r="W453" s="561" t="s">
        <v>642</v>
      </c>
      <c r="X453" s="562"/>
      <c r="Y453" s="563"/>
      <c r="Z453" s="1019" t="str">
        <f>IF(データ!$D$349&lt;&gt;"",データ!$D$349,"")</f>
        <v/>
      </c>
      <c r="AA453" s="1020"/>
      <c r="AB453" s="1020"/>
      <c r="AC453" s="1020"/>
      <c r="AD453" s="1020"/>
      <c r="AE453" s="1020"/>
      <c r="AF453" s="1020"/>
      <c r="AG453" s="1020"/>
      <c r="AH453" s="1020"/>
      <c r="AI453" s="1020"/>
      <c r="AJ453" s="1020"/>
      <c r="AK453" s="1020"/>
      <c r="AL453" s="1020"/>
      <c r="AM453" s="1020"/>
      <c r="AN453" s="1020"/>
      <c r="AO453" s="1020"/>
      <c r="AP453" s="1020"/>
      <c r="AQ453" s="1020"/>
      <c r="AR453" s="1020"/>
      <c r="AS453" s="1020"/>
      <c r="AT453" s="1020"/>
      <c r="AU453" s="1020"/>
      <c r="AV453" s="1020"/>
      <c r="AW453" s="1020"/>
      <c r="AX453" s="1020"/>
      <c r="AY453" s="1020"/>
      <c r="AZ453" s="1020"/>
      <c r="BA453" s="1020"/>
      <c r="BB453" s="1020"/>
      <c r="BC453" s="1020"/>
      <c r="BD453" s="1021"/>
      <c r="BF453" s="1103"/>
      <c r="BG453" s="1103"/>
      <c r="BH453" s="1103"/>
      <c r="BI453" s="1103"/>
      <c r="BJ453" s="1103"/>
      <c r="BK453" s="1103"/>
      <c r="BL453" s="1103"/>
      <c r="BM453" s="1103"/>
      <c r="BN453" s="1103"/>
      <c r="BO453" s="1103"/>
      <c r="BP453" s="1103"/>
      <c r="BQ453" s="1103"/>
      <c r="BR453" s="1103"/>
      <c r="BS453" s="1103"/>
      <c r="BT453" s="1103"/>
      <c r="BU453" s="1103"/>
      <c r="BV453" s="1103"/>
      <c r="BW453" s="1103"/>
      <c r="BX453" s="1103"/>
      <c r="BY453" s="1103"/>
      <c r="BZ453" s="1103"/>
      <c r="CA453" s="1103"/>
      <c r="CB453" s="1103"/>
      <c r="CC453" s="1103"/>
      <c r="CD453" s="1103"/>
      <c r="CE453" s="1103"/>
      <c r="CF453" s="1103"/>
    </row>
    <row r="454" spans="2:84" ht="5.25" customHeight="1" x14ac:dyDescent="0.15">
      <c r="B454" s="21"/>
      <c r="C454" s="21"/>
      <c r="E454" s="1032"/>
      <c r="F454" s="518"/>
      <c r="G454" s="250"/>
      <c r="H454" s="233"/>
      <c r="I454" s="234"/>
      <c r="J454" s="1022"/>
      <c r="K454" s="1023"/>
      <c r="L454" s="1023"/>
      <c r="M454" s="1023"/>
      <c r="N454" s="1023"/>
      <c r="O454" s="1023"/>
      <c r="P454" s="1023"/>
      <c r="Q454" s="1023"/>
      <c r="R454" s="1023"/>
      <c r="S454" s="1023"/>
      <c r="T454" s="1023"/>
      <c r="U454" s="1023"/>
      <c r="V454" s="1045"/>
      <c r="W454" s="564"/>
      <c r="X454" s="565"/>
      <c r="Y454" s="566"/>
      <c r="Z454" s="1022"/>
      <c r="AA454" s="1023"/>
      <c r="AB454" s="1023"/>
      <c r="AC454" s="1023"/>
      <c r="AD454" s="1023"/>
      <c r="AE454" s="1023"/>
      <c r="AF454" s="1023"/>
      <c r="AG454" s="1023"/>
      <c r="AH454" s="1023"/>
      <c r="AI454" s="1023"/>
      <c r="AJ454" s="1023"/>
      <c r="AK454" s="1023"/>
      <c r="AL454" s="1023"/>
      <c r="AM454" s="1023"/>
      <c r="AN454" s="1023"/>
      <c r="AO454" s="1023"/>
      <c r="AP454" s="1023"/>
      <c r="AQ454" s="1023"/>
      <c r="AR454" s="1023"/>
      <c r="AS454" s="1023"/>
      <c r="AT454" s="1023"/>
      <c r="AU454" s="1023"/>
      <c r="AV454" s="1023"/>
      <c r="AW454" s="1023"/>
      <c r="AX454" s="1023"/>
      <c r="AY454" s="1023"/>
      <c r="AZ454" s="1023"/>
      <c r="BA454" s="1023"/>
      <c r="BB454" s="1023"/>
      <c r="BC454" s="1023"/>
      <c r="BD454" s="1024"/>
      <c r="BF454" s="1103"/>
      <c r="BG454" s="1103"/>
      <c r="BH454" s="1103"/>
      <c r="BI454" s="1103"/>
      <c r="BJ454" s="1103"/>
      <c r="BK454" s="1103"/>
      <c r="BL454" s="1103"/>
      <c r="BM454" s="1103"/>
      <c r="BN454" s="1103"/>
      <c r="BO454" s="1103"/>
      <c r="BP454" s="1103"/>
      <c r="BQ454" s="1103"/>
      <c r="BR454" s="1103"/>
      <c r="BS454" s="1103"/>
      <c r="BT454" s="1103"/>
      <c r="BU454" s="1103"/>
      <c r="BV454" s="1103"/>
      <c r="BW454" s="1103"/>
      <c r="BX454" s="1103"/>
      <c r="BY454" s="1103"/>
      <c r="BZ454" s="1103"/>
      <c r="CA454" s="1103"/>
      <c r="CB454" s="1103"/>
      <c r="CC454" s="1103"/>
      <c r="CD454" s="1103"/>
      <c r="CE454" s="1103"/>
      <c r="CF454" s="1103"/>
    </row>
    <row r="455" spans="2:84" ht="5.25" customHeight="1" thickBot="1" x14ac:dyDescent="0.2">
      <c r="B455" s="21"/>
      <c r="C455" s="21"/>
      <c r="E455" s="1050"/>
      <c r="F455" s="521"/>
      <c r="G455" s="522"/>
      <c r="H455" s="236"/>
      <c r="I455" s="237"/>
      <c r="J455" s="1047"/>
      <c r="K455" s="1048"/>
      <c r="L455" s="1048"/>
      <c r="M455" s="1048"/>
      <c r="N455" s="1048"/>
      <c r="O455" s="1048"/>
      <c r="P455" s="1048"/>
      <c r="Q455" s="1048"/>
      <c r="R455" s="1048"/>
      <c r="S455" s="1048"/>
      <c r="T455" s="1048"/>
      <c r="U455" s="1048"/>
      <c r="V455" s="1106"/>
      <c r="W455" s="1107"/>
      <c r="X455" s="1108"/>
      <c r="Y455" s="1109"/>
      <c r="Z455" s="1047"/>
      <c r="AA455" s="1048"/>
      <c r="AB455" s="1048"/>
      <c r="AC455" s="1048"/>
      <c r="AD455" s="1048"/>
      <c r="AE455" s="1048"/>
      <c r="AF455" s="1048"/>
      <c r="AG455" s="1048"/>
      <c r="AH455" s="1048"/>
      <c r="AI455" s="1048"/>
      <c r="AJ455" s="1048"/>
      <c r="AK455" s="1048"/>
      <c r="AL455" s="1048"/>
      <c r="AM455" s="1048"/>
      <c r="AN455" s="1048"/>
      <c r="AO455" s="1048"/>
      <c r="AP455" s="1048"/>
      <c r="AQ455" s="1048"/>
      <c r="AR455" s="1048"/>
      <c r="AS455" s="1048"/>
      <c r="AT455" s="1048"/>
      <c r="AU455" s="1048"/>
      <c r="AV455" s="1048"/>
      <c r="AW455" s="1048"/>
      <c r="AX455" s="1048"/>
      <c r="AY455" s="1048"/>
      <c r="AZ455" s="1048"/>
      <c r="BA455" s="1048"/>
      <c r="BB455" s="1048"/>
      <c r="BC455" s="1048"/>
      <c r="BD455" s="1049"/>
      <c r="BF455" s="1103"/>
      <c r="BG455" s="1103"/>
      <c r="BH455" s="1103"/>
      <c r="BI455" s="1103"/>
      <c r="BJ455" s="1103"/>
      <c r="BK455" s="1103"/>
      <c r="BL455" s="1103"/>
      <c r="BM455" s="1103"/>
      <c r="BN455" s="1103"/>
      <c r="BO455" s="1103"/>
      <c r="BP455" s="1103"/>
      <c r="BQ455" s="1103"/>
      <c r="BR455" s="1103"/>
      <c r="BS455" s="1103"/>
      <c r="BT455" s="1103"/>
      <c r="BU455" s="1103"/>
      <c r="BV455" s="1103"/>
      <c r="BW455" s="1103"/>
      <c r="BX455" s="1103"/>
      <c r="BY455" s="1103"/>
      <c r="BZ455" s="1103"/>
      <c r="CA455" s="1103"/>
      <c r="CB455" s="1103"/>
      <c r="CC455" s="1103"/>
      <c r="CD455" s="1103"/>
      <c r="CE455" s="1103"/>
      <c r="CF455" s="1103"/>
    </row>
    <row r="456" spans="2:84" ht="5.25" customHeight="1" x14ac:dyDescent="0.15">
      <c r="B456" s="21"/>
      <c r="C456" s="21"/>
      <c r="AR456" s="919" t="str">
        <f>IF(データ!$B$350&lt;&gt;"","他別居親族有り","")</f>
        <v/>
      </c>
      <c r="AS456" s="919"/>
      <c r="AT456" s="919"/>
      <c r="AU456" s="919"/>
      <c r="AV456" s="919"/>
      <c r="AW456" s="919"/>
      <c r="AX456" s="919"/>
      <c r="AY456" s="919"/>
      <c r="AZ456" s="919"/>
      <c r="BA456" s="919"/>
      <c r="BB456" s="919"/>
      <c r="BC456" s="919"/>
      <c r="BD456" s="919"/>
      <c r="BF456" s="1103"/>
      <c r="BG456" s="1103"/>
      <c r="BH456" s="1103"/>
      <c r="BI456" s="1103"/>
      <c r="BJ456" s="1103"/>
      <c r="BK456" s="1103"/>
      <c r="BL456" s="1103"/>
      <c r="BM456" s="1103"/>
      <c r="BN456" s="1103"/>
      <c r="BO456" s="1103"/>
      <c r="BP456" s="1103"/>
      <c r="BQ456" s="1103"/>
      <c r="BR456" s="1103"/>
      <c r="BS456" s="1103"/>
      <c r="BT456" s="1103"/>
      <c r="BU456" s="1103"/>
      <c r="BV456" s="1103"/>
      <c r="BW456" s="1103"/>
      <c r="BX456" s="1103"/>
      <c r="BY456" s="1103"/>
      <c r="BZ456" s="1103"/>
      <c r="CA456" s="1103"/>
      <c r="CB456" s="1103"/>
      <c r="CC456" s="1103"/>
      <c r="CD456" s="1103"/>
      <c r="CE456" s="1103"/>
      <c r="CF456" s="1103"/>
    </row>
    <row r="457" spans="2:84" ht="5.25" customHeight="1" x14ac:dyDescent="0.15">
      <c r="B457" s="21"/>
      <c r="C457" s="21"/>
      <c r="AR457" s="920"/>
      <c r="AS457" s="920"/>
      <c r="AT457" s="920"/>
      <c r="AU457" s="920"/>
      <c r="AV457" s="920"/>
      <c r="AW457" s="920"/>
      <c r="AX457" s="920"/>
      <c r="AY457" s="920"/>
      <c r="AZ457" s="920"/>
      <c r="BA457" s="920"/>
      <c r="BB457" s="920"/>
      <c r="BC457" s="920"/>
      <c r="BD457" s="920"/>
      <c r="BF457" s="1103"/>
      <c r="BG457" s="1103"/>
      <c r="BH457" s="1103"/>
      <c r="BI457" s="1103"/>
      <c r="BJ457" s="1103"/>
      <c r="BK457" s="1103"/>
      <c r="BL457" s="1103"/>
      <c r="BM457" s="1103"/>
      <c r="BN457" s="1103"/>
      <c r="BO457" s="1103"/>
      <c r="BP457" s="1103"/>
      <c r="BQ457" s="1103"/>
      <c r="BR457" s="1103"/>
      <c r="BS457" s="1103"/>
      <c r="BT457" s="1103"/>
      <c r="BU457" s="1103"/>
      <c r="BV457" s="1103"/>
      <c r="BW457" s="1103"/>
      <c r="BX457" s="1103"/>
      <c r="BY457" s="1103"/>
      <c r="BZ457" s="1103"/>
      <c r="CA457" s="1103"/>
      <c r="CB457" s="1103"/>
      <c r="CC457" s="1103"/>
      <c r="CD457" s="1103"/>
      <c r="CE457" s="1103"/>
      <c r="CF457" s="1103"/>
    </row>
    <row r="458" spans="2:84" ht="5.25" customHeight="1" x14ac:dyDescent="0.15">
      <c r="B458" s="21"/>
      <c r="C458" s="21"/>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920"/>
      <c r="AS458" s="920"/>
      <c r="AT458" s="920"/>
      <c r="AU458" s="920"/>
      <c r="AV458" s="920"/>
      <c r="AW458" s="920"/>
      <c r="AX458" s="920"/>
      <c r="AY458" s="920"/>
      <c r="AZ458" s="920"/>
      <c r="BA458" s="920"/>
      <c r="BB458" s="920"/>
      <c r="BC458" s="920"/>
      <c r="BD458" s="920"/>
      <c r="BF458" s="1103"/>
      <c r="BG458" s="1103"/>
      <c r="BH458" s="1103"/>
      <c r="BI458" s="1103"/>
      <c r="BJ458" s="1103"/>
      <c r="BK458" s="1103"/>
      <c r="BL458" s="1103"/>
      <c r="BM458" s="1103"/>
      <c r="BN458" s="1103"/>
      <c r="BO458" s="1103"/>
      <c r="BP458" s="1103"/>
      <c r="BQ458" s="1103"/>
      <c r="BR458" s="1103"/>
      <c r="BS458" s="1103"/>
      <c r="BT458" s="1103"/>
      <c r="BU458" s="1103"/>
      <c r="BV458" s="1103"/>
      <c r="BW458" s="1103"/>
      <c r="BX458" s="1103"/>
      <c r="BY458" s="1103"/>
      <c r="BZ458" s="1103"/>
      <c r="CA458" s="1103"/>
      <c r="CB458" s="1103"/>
      <c r="CC458" s="1103"/>
      <c r="CD458" s="1103"/>
      <c r="CE458" s="1103"/>
      <c r="CF458" s="1103"/>
    </row>
    <row r="459" spans="2:84" ht="5.25" customHeight="1" x14ac:dyDescent="0.15">
      <c r="B459" s="21"/>
      <c r="C459" s="21"/>
      <c r="E459" s="218" t="s">
        <v>644</v>
      </c>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Y459" s="1084" t="s">
        <v>828</v>
      </c>
      <c r="AZ459" s="1084"/>
      <c r="BA459" s="1084"/>
      <c r="BB459" s="1084"/>
      <c r="BC459" s="1084"/>
      <c r="BD459" s="1084"/>
      <c r="BE459" s="1084"/>
      <c r="BF459" s="1084"/>
      <c r="BG459" s="1084"/>
      <c r="BH459" s="1084"/>
      <c r="BI459" s="1084"/>
      <c r="BJ459" s="1084"/>
      <c r="BK459" s="1084"/>
      <c r="BL459" s="1084"/>
      <c r="BM459" s="1084"/>
      <c r="BZ459" s="16"/>
      <c r="CA459" s="31"/>
      <c r="CB459" s="31"/>
      <c r="CC459" s="31"/>
      <c r="CD459" s="16"/>
    </row>
    <row r="460" spans="2:84" ht="5.25" customHeight="1" x14ac:dyDescent="0.15">
      <c r="B460" s="21"/>
      <c r="C460" s="16"/>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Y460" s="1084"/>
      <c r="AZ460" s="1084"/>
      <c r="BA460" s="1084"/>
      <c r="BB460" s="1084"/>
      <c r="BC460" s="1084"/>
      <c r="BD460" s="1084"/>
      <c r="BE460" s="1084"/>
      <c r="BF460" s="1084"/>
      <c r="BG460" s="1084"/>
      <c r="BH460" s="1084"/>
      <c r="BI460" s="1084"/>
      <c r="BJ460" s="1084"/>
      <c r="BK460" s="1084"/>
      <c r="BL460" s="1084"/>
      <c r="BM460" s="1084"/>
      <c r="BN460" s="58"/>
      <c r="BO460" s="58"/>
      <c r="BP460" s="58"/>
      <c r="BQ460" s="58"/>
      <c r="BR460" s="58"/>
      <c r="BS460" s="58"/>
      <c r="BT460" s="58"/>
      <c r="BU460" s="58"/>
      <c r="BV460" s="58"/>
      <c r="BW460" s="58"/>
      <c r="BX460" s="58"/>
      <c r="BY460" s="58"/>
      <c r="BZ460" s="58"/>
      <c r="CA460" s="58"/>
      <c r="CB460" s="58"/>
      <c r="CC460" s="58"/>
      <c r="CD460" s="58"/>
      <c r="CE460" s="58"/>
    </row>
    <row r="461" spans="2:84" ht="5.25" customHeight="1" thickBot="1" x14ac:dyDescent="0.2">
      <c r="B461" s="21"/>
      <c r="C461" s="16"/>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Y461" s="1085"/>
      <c r="AZ461" s="1085"/>
      <c r="BA461" s="1085"/>
      <c r="BB461" s="1085"/>
      <c r="BC461" s="1085"/>
      <c r="BD461" s="1085"/>
      <c r="BE461" s="1085"/>
      <c r="BF461" s="1085"/>
      <c r="BG461" s="1085"/>
      <c r="BH461" s="1085"/>
      <c r="BI461" s="1085"/>
      <c r="BJ461" s="1085"/>
      <c r="BK461" s="1085"/>
      <c r="BL461" s="1085"/>
      <c r="BM461" s="1085"/>
      <c r="BN461" s="58"/>
      <c r="BO461" s="58"/>
      <c r="BP461" s="58"/>
      <c r="BQ461" s="58"/>
      <c r="BR461" s="58"/>
      <c r="BS461" s="58"/>
      <c r="BT461" s="58"/>
      <c r="BU461" s="58"/>
      <c r="BV461" s="58"/>
      <c r="BW461" s="58"/>
      <c r="BX461" s="58"/>
      <c r="BY461" s="58"/>
      <c r="BZ461" s="58"/>
      <c r="CA461" s="58"/>
      <c r="CB461" s="58"/>
      <c r="CC461" s="58"/>
      <c r="CD461" s="58"/>
      <c r="CE461" s="58"/>
    </row>
    <row r="462" spans="2:84" ht="5.25" customHeight="1" x14ac:dyDescent="0.15">
      <c r="B462" s="21"/>
      <c r="C462" s="16"/>
      <c r="E462" s="1037" t="s">
        <v>63</v>
      </c>
      <c r="F462" s="1037"/>
      <c r="G462" s="1037"/>
      <c r="H462" s="1037"/>
      <c r="I462" s="1037"/>
      <c r="J462" s="1037"/>
      <c r="K462" s="1037"/>
      <c r="L462" s="1037"/>
      <c r="M462" s="1037"/>
      <c r="N462" s="1037"/>
      <c r="O462" s="1037"/>
      <c r="P462" s="1037"/>
      <c r="Q462" s="1037"/>
      <c r="R462" s="1037"/>
      <c r="S462" s="1037"/>
      <c r="T462" s="1037"/>
      <c r="U462" s="1037"/>
      <c r="V462" s="1037"/>
      <c r="W462" s="1037"/>
      <c r="X462" s="1037"/>
      <c r="Y462" s="1037"/>
      <c r="Z462" s="1037"/>
      <c r="AA462" s="1037"/>
      <c r="AB462" s="1037"/>
      <c r="AC462" s="1037"/>
      <c r="AD462" s="1037"/>
      <c r="AE462" s="1037"/>
      <c r="AF462" s="1037"/>
      <c r="AG462" s="1037"/>
      <c r="AH462" s="1037"/>
      <c r="AI462" s="1037"/>
      <c r="AJ462" s="1037"/>
      <c r="AK462" s="1037"/>
      <c r="AL462" s="1037"/>
      <c r="AM462" s="1037"/>
      <c r="AN462" s="1037"/>
      <c r="AO462" s="1037"/>
      <c r="AP462" s="1037"/>
      <c r="AQ462" s="1037"/>
      <c r="AR462" s="1037"/>
      <c r="AS462" s="1037"/>
      <c r="AT462" s="1037"/>
      <c r="AU462" s="16"/>
      <c r="AY462" s="1072" t="s">
        <v>82</v>
      </c>
      <c r="AZ462" s="1073"/>
      <c r="BA462" s="1073"/>
      <c r="BB462" s="1073"/>
      <c r="BC462" s="1073"/>
      <c r="BD462" s="1073"/>
      <c r="BE462" s="1073"/>
      <c r="BF462" s="1073"/>
      <c r="BG462" s="1073"/>
      <c r="BH462" s="1073"/>
      <c r="BI462" s="1073"/>
      <c r="BJ462" s="1073"/>
      <c r="BK462" s="1073"/>
      <c r="BL462" s="1073"/>
      <c r="BM462" s="1073"/>
      <c r="BN462" s="1073"/>
      <c r="BO462" s="1073"/>
      <c r="BP462" s="1073"/>
      <c r="BQ462" s="1074"/>
      <c r="BR462" s="1161" t="str">
        <f>IF(データ!$B$372&lt;&gt;"",IF(データ!$B$372&lt;&gt;"0",データ!$B$372,""),"")</f>
        <v/>
      </c>
      <c r="BS462" s="1162"/>
      <c r="BT462" s="1162"/>
      <c r="BU462" s="1162"/>
      <c r="BV462" s="1162"/>
      <c r="BW462" s="1162"/>
      <c r="BX462" s="1162"/>
      <c r="BY462" s="1162"/>
      <c r="BZ462" s="1162"/>
      <c r="CA462" s="1162"/>
      <c r="CB462" s="1162"/>
      <c r="CC462" s="1162"/>
      <c r="CD462" s="1162"/>
      <c r="CE462" s="1162"/>
      <c r="CF462" s="1071" t="s">
        <v>83</v>
      </c>
    </row>
    <row r="463" spans="2:84" ht="5.25" customHeight="1" x14ac:dyDescent="0.15">
      <c r="B463" s="21"/>
      <c r="C463" s="16"/>
      <c r="E463" s="1037"/>
      <c r="F463" s="1037"/>
      <c r="G463" s="1037"/>
      <c r="H463" s="1037"/>
      <c r="I463" s="1037"/>
      <c r="J463" s="1037"/>
      <c r="K463" s="1037"/>
      <c r="L463" s="1037"/>
      <c r="M463" s="1037"/>
      <c r="N463" s="1037"/>
      <c r="O463" s="1037"/>
      <c r="P463" s="1037"/>
      <c r="Q463" s="1037"/>
      <c r="R463" s="1037"/>
      <c r="S463" s="1037"/>
      <c r="T463" s="1037"/>
      <c r="U463" s="1037"/>
      <c r="V463" s="1037"/>
      <c r="W463" s="1037"/>
      <c r="X463" s="1037"/>
      <c r="Y463" s="1037"/>
      <c r="Z463" s="1037"/>
      <c r="AA463" s="1037"/>
      <c r="AB463" s="1037"/>
      <c r="AC463" s="1037"/>
      <c r="AD463" s="1037"/>
      <c r="AE463" s="1037"/>
      <c r="AF463" s="1037"/>
      <c r="AG463" s="1037"/>
      <c r="AH463" s="1037"/>
      <c r="AI463" s="1037"/>
      <c r="AJ463" s="1037"/>
      <c r="AK463" s="1037"/>
      <c r="AL463" s="1037"/>
      <c r="AM463" s="1037"/>
      <c r="AN463" s="1037"/>
      <c r="AO463" s="1037"/>
      <c r="AP463" s="1037"/>
      <c r="AQ463" s="1037"/>
      <c r="AR463" s="1037"/>
      <c r="AS463" s="1037"/>
      <c r="AT463" s="1037"/>
      <c r="AU463" s="32"/>
      <c r="AY463" s="1075"/>
      <c r="AZ463" s="1076"/>
      <c r="BA463" s="1076"/>
      <c r="BB463" s="1076"/>
      <c r="BC463" s="1076"/>
      <c r="BD463" s="1076"/>
      <c r="BE463" s="1076"/>
      <c r="BF463" s="1076"/>
      <c r="BG463" s="1076"/>
      <c r="BH463" s="1076"/>
      <c r="BI463" s="1076"/>
      <c r="BJ463" s="1076"/>
      <c r="BK463" s="1076"/>
      <c r="BL463" s="1076"/>
      <c r="BM463" s="1076"/>
      <c r="BN463" s="1076"/>
      <c r="BO463" s="1076"/>
      <c r="BP463" s="1076"/>
      <c r="BQ463" s="1077"/>
      <c r="BR463" s="733"/>
      <c r="BS463" s="734"/>
      <c r="BT463" s="734"/>
      <c r="BU463" s="734"/>
      <c r="BV463" s="734"/>
      <c r="BW463" s="734"/>
      <c r="BX463" s="734"/>
      <c r="BY463" s="734"/>
      <c r="BZ463" s="734"/>
      <c r="CA463" s="734"/>
      <c r="CB463" s="734"/>
      <c r="CC463" s="734"/>
      <c r="CD463" s="734"/>
      <c r="CE463" s="734"/>
      <c r="CF463" s="766"/>
    </row>
    <row r="464" spans="2:84" ht="5.25" customHeight="1" x14ac:dyDescent="0.15">
      <c r="B464" s="21"/>
      <c r="C464" s="31"/>
      <c r="E464" s="1037"/>
      <c r="F464" s="1037"/>
      <c r="G464" s="1037"/>
      <c r="H464" s="1037"/>
      <c r="I464" s="1037"/>
      <c r="J464" s="1037"/>
      <c r="K464" s="1037"/>
      <c r="L464" s="1037"/>
      <c r="M464" s="1037"/>
      <c r="N464" s="1037"/>
      <c r="O464" s="1037"/>
      <c r="P464" s="1037"/>
      <c r="Q464" s="1037"/>
      <c r="R464" s="1037"/>
      <c r="S464" s="1037"/>
      <c r="T464" s="1037"/>
      <c r="U464" s="1037"/>
      <c r="V464" s="1037"/>
      <c r="W464" s="1037"/>
      <c r="X464" s="1037"/>
      <c r="Y464" s="1037"/>
      <c r="Z464" s="1037"/>
      <c r="AA464" s="1037"/>
      <c r="AB464" s="1037"/>
      <c r="AC464" s="1037"/>
      <c r="AD464" s="1037"/>
      <c r="AE464" s="1037"/>
      <c r="AF464" s="1037"/>
      <c r="AG464" s="1037"/>
      <c r="AH464" s="1037"/>
      <c r="AI464" s="1037"/>
      <c r="AJ464" s="1037"/>
      <c r="AK464" s="1037"/>
      <c r="AL464" s="1037"/>
      <c r="AM464" s="1037"/>
      <c r="AN464" s="1037"/>
      <c r="AO464" s="1037"/>
      <c r="AP464" s="1037"/>
      <c r="AQ464" s="1037"/>
      <c r="AR464" s="1037"/>
      <c r="AS464" s="1037"/>
      <c r="AT464" s="1037"/>
      <c r="AU464" s="32"/>
      <c r="AY464" s="1078"/>
      <c r="AZ464" s="1079"/>
      <c r="BA464" s="1079"/>
      <c r="BB464" s="1079"/>
      <c r="BC464" s="1079"/>
      <c r="BD464" s="1079"/>
      <c r="BE464" s="1079"/>
      <c r="BF464" s="1079"/>
      <c r="BG464" s="1079"/>
      <c r="BH464" s="1079"/>
      <c r="BI464" s="1079"/>
      <c r="BJ464" s="1079"/>
      <c r="BK464" s="1079"/>
      <c r="BL464" s="1079"/>
      <c r="BM464" s="1079"/>
      <c r="BN464" s="1079"/>
      <c r="BO464" s="1079"/>
      <c r="BP464" s="1079"/>
      <c r="BQ464" s="1080"/>
      <c r="BR464" s="735"/>
      <c r="BS464" s="736"/>
      <c r="BT464" s="736"/>
      <c r="BU464" s="736"/>
      <c r="BV464" s="736"/>
      <c r="BW464" s="736"/>
      <c r="BX464" s="736"/>
      <c r="BY464" s="736"/>
      <c r="BZ464" s="736"/>
      <c r="CA464" s="736"/>
      <c r="CB464" s="736"/>
      <c r="CC464" s="736"/>
      <c r="CD464" s="736"/>
      <c r="CE464" s="736"/>
      <c r="CF464" s="877"/>
    </row>
    <row r="465" spans="2:84" ht="5.25" customHeight="1" x14ac:dyDescent="0.15">
      <c r="B465" s="21"/>
      <c r="C465" s="31"/>
      <c r="E465" s="1037"/>
      <c r="F465" s="1037"/>
      <c r="G465" s="1037"/>
      <c r="H465" s="1037"/>
      <c r="I465" s="1037"/>
      <c r="J465" s="1037"/>
      <c r="K465" s="1037"/>
      <c r="L465" s="1037"/>
      <c r="M465" s="1037"/>
      <c r="N465" s="1037"/>
      <c r="O465" s="1037"/>
      <c r="P465" s="1037"/>
      <c r="Q465" s="1037"/>
      <c r="R465" s="1037"/>
      <c r="S465" s="1037"/>
      <c r="T465" s="1037"/>
      <c r="U465" s="1037"/>
      <c r="V465" s="1037"/>
      <c r="W465" s="1037"/>
      <c r="X465" s="1037"/>
      <c r="Y465" s="1037"/>
      <c r="Z465" s="1037"/>
      <c r="AA465" s="1037"/>
      <c r="AB465" s="1037"/>
      <c r="AC465" s="1037"/>
      <c r="AD465" s="1037"/>
      <c r="AE465" s="1037"/>
      <c r="AF465" s="1037"/>
      <c r="AG465" s="1037"/>
      <c r="AH465" s="1037"/>
      <c r="AI465" s="1037"/>
      <c r="AJ465" s="1037"/>
      <c r="AK465" s="1037"/>
      <c r="AL465" s="1037"/>
      <c r="AM465" s="1037"/>
      <c r="AN465" s="1037"/>
      <c r="AO465" s="1037"/>
      <c r="AP465" s="1037"/>
      <c r="AQ465" s="1037"/>
      <c r="AR465" s="1037"/>
      <c r="AS465" s="1037"/>
      <c r="AT465" s="1037"/>
      <c r="AU465" s="32"/>
      <c r="AY465" s="1163" t="s">
        <v>151</v>
      </c>
      <c r="AZ465" s="1164"/>
      <c r="BA465" s="1164"/>
      <c r="BB465" s="1165"/>
      <c r="BC465" s="1051" t="s">
        <v>152</v>
      </c>
      <c r="BD465" s="1052"/>
      <c r="BE465" s="1052"/>
      <c r="BF465" s="1052"/>
      <c r="BG465" s="1053"/>
      <c r="BH465" s="731" t="str">
        <f>IF(データ!$B$374&lt;&gt;"",IF(データ!$B$374&lt;&gt;"0",データ!$B$374,""),"")</f>
        <v/>
      </c>
      <c r="BI465" s="732"/>
      <c r="BJ465" s="732"/>
      <c r="BK465" s="732"/>
      <c r="BL465" s="732"/>
      <c r="BM465" s="732"/>
      <c r="BN465" s="732"/>
      <c r="BO465" s="732"/>
      <c r="BP465" s="732"/>
      <c r="BQ465" s="844" t="s">
        <v>83</v>
      </c>
      <c r="BR465" s="1062" t="s">
        <v>153</v>
      </c>
      <c r="BS465" s="1063"/>
      <c r="BT465" s="1063"/>
      <c r="BU465" s="1063"/>
      <c r="BV465" s="1063"/>
      <c r="BW465" s="1064"/>
      <c r="BX465" s="731" t="str">
        <f>IF(データ!$C$374&lt;&gt;"",IF(データ!$C$374&lt;&gt;"0",データ!$C$374,""),"")</f>
        <v/>
      </c>
      <c r="BY465" s="732"/>
      <c r="BZ465" s="732"/>
      <c r="CA465" s="732"/>
      <c r="CB465" s="732"/>
      <c r="CC465" s="732"/>
      <c r="CD465" s="732"/>
      <c r="CE465" s="732"/>
      <c r="CF465" s="765" t="s">
        <v>83</v>
      </c>
    </row>
    <row r="466" spans="2:84" ht="5.25" customHeight="1" x14ac:dyDescent="0.15">
      <c r="B466" s="21"/>
      <c r="C466" s="31"/>
      <c r="E466" s="1037"/>
      <c r="F466" s="1037"/>
      <c r="G466" s="1037"/>
      <c r="H466" s="1037"/>
      <c r="I466" s="1037"/>
      <c r="J466" s="1037"/>
      <c r="K466" s="1037"/>
      <c r="L466" s="1037"/>
      <c r="M466" s="1037"/>
      <c r="N466" s="1037"/>
      <c r="O466" s="1037"/>
      <c r="P466" s="1037"/>
      <c r="Q466" s="1037"/>
      <c r="R466" s="1037"/>
      <c r="S466" s="1037"/>
      <c r="T466" s="1037"/>
      <c r="U466" s="1037"/>
      <c r="V466" s="1037"/>
      <c r="W466" s="1037"/>
      <c r="X466" s="1037"/>
      <c r="Y466" s="1037"/>
      <c r="Z466" s="1037"/>
      <c r="AA466" s="1037"/>
      <c r="AB466" s="1037"/>
      <c r="AC466" s="1037"/>
      <c r="AD466" s="1037"/>
      <c r="AE466" s="1037"/>
      <c r="AF466" s="1037"/>
      <c r="AG466" s="1037"/>
      <c r="AH466" s="1037"/>
      <c r="AI466" s="1037"/>
      <c r="AJ466" s="1037"/>
      <c r="AK466" s="1037"/>
      <c r="AL466" s="1037"/>
      <c r="AM466" s="1037"/>
      <c r="AN466" s="1037"/>
      <c r="AO466" s="1037"/>
      <c r="AP466" s="1037"/>
      <c r="AQ466" s="1037"/>
      <c r="AR466" s="1037"/>
      <c r="AS466" s="1037"/>
      <c r="AT466" s="1037"/>
      <c r="AU466" s="21"/>
      <c r="AY466" s="1075"/>
      <c r="AZ466" s="1076"/>
      <c r="BA466" s="1076"/>
      <c r="BB466" s="1077"/>
      <c r="BC466" s="1054"/>
      <c r="BD466" s="1055"/>
      <c r="BE466" s="1055"/>
      <c r="BF466" s="1055"/>
      <c r="BG466" s="1056"/>
      <c r="BH466" s="733"/>
      <c r="BI466" s="734"/>
      <c r="BJ466" s="734"/>
      <c r="BK466" s="734"/>
      <c r="BL466" s="734"/>
      <c r="BM466" s="734"/>
      <c r="BN466" s="734"/>
      <c r="BO466" s="734"/>
      <c r="BP466" s="734"/>
      <c r="BQ466" s="845"/>
      <c r="BR466" s="1065"/>
      <c r="BS466" s="1066"/>
      <c r="BT466" s="1066"/>
      <c r="BU466" s="1066"/>
      <c r="BV466" s="1066"/>
      <c r="BW466" s="1067"/>
      <c r="BX466" s="733"/>
      <c r="BY466" s="734"/>
      <c r="BZ466" s="734"/>
      <c r="CA466" s="734"/>
      <c r="CB466" s="734"/>
      <c r="CC466" s="734"/>
      <c r="CD466" s="734"/>
      <c r="CE466" s="734"/>
      <c r="CF466" s="766"/>
    </row>
    <row r="467" spans="2:84" ht="5.25" customHeight="1" x14ac:dyDescent="0.15">
      <c r="B467" s="21"/>
      <c r="C467" s="31"/>
      <c r="E467" s="1037"/>
      <c r="F467" s="1037"/>
      <c r="G467" s="1037"/>
      <c r="H467" s="1037"/>
      <c r="I467" s="1037"/>
      <c r="J467" s="1037"/>
      <c r="K467" s="1037"/>
      <c r="L467" s="1037"/>
      <c r="M467" s="1037"/>
      <c r="N467" s="1037"/>
      <c r="O467" s="1037"/>
      <c r="P467" s="1037"/>
      <c r="Q467" s="1037"/>
      <c r="R467" s="1037"/>
      <c r="S467" s="1037"/>
      <c r="T467" s="1037"/>
      <c r="U467" s="1037"/>
      <c r="V467" s="1037"/>
      <c r="W467" s="1037"/>
      <c r="X467" s="1037"/>
      <c r="Y467" s="1037"/>
      <c r="Z467" s="1037"/>
      <c r="AA467" s="1037"/>
      <c r="AB467" s="1037"/>
      <c r="AC467" s="1037"/>
      <c r="AD467" s="1037"/>
      <c r="AE467" s="1037"/>
      <c r="AF467" s="1037"/>
      <c r="AG467" s="1037"/>
      <c r="AH467" s="1037"/>
      <c r="AI467" s="1037"/>
      <c r="AJ467" s="1037"/>
      <c r="AK467" s="1037"/>
      <c r="AL467" s="1037"/>
      <c r="AM467" s="1037"/>
      <c r="AN467" s="1037"/>
      <c r="AO467" s="1037"/>
      <c r="AP467" s="1037"/>
      <c r="AQ467" s="1037"/>
      <c r="AR467" s="1037"/>
      <c r="AS467" s="1037"/>
      <c r="AT467" s="1037"/>
      <c r="AU467" s="21"/>
      <c r="AY467" s="1078"/>
      <c r="AZ467" s="1079"/>
      <c r="BA467" s="1079"/>
      <c r="BB467" s="1080"/>
      <c r="BC467" s="1057"/>
      <c r="BD467" s="1058"/>
      <c r="BE467" s="1058"/>
      <c r="BF467" s="1058"/>
      <c r="BG467" s="1059"/>
      <c r="BH467" s="735"/>
      <c r="BI467" s="736"/>
      <c r="BJ467" s="736"/>
      <c r="BK467" s="736"/>
      <c r="BL467" s="736"/>
      <c r="BM467" s="736"/>
      <c r="BN467" s="736"/>
      <c r="BO467" s="736"/>
      <c r="BP467" s="736"/>
      <c r="BQ467" s="846"/>
      <c r="BR467" s="1068"/>
      <c r="BS467" s="1069"/>
      <c r="BT467" s="1069"/>
      <c r="BU467" s="1069"/>
      <c r="BV467" s="1069"/>
      <c r="BW467" s="1070"/>
      <c r="BX467" s="735"/>
      <c r="BY467" s="736"/>
      <c r="BZ467" s="736"/>
      <c r="CA467" s="736"/>
      <c r="CB467" s="736"/>
      <c r="CC467" s="736"/>
      <c r="CD467" s="736"/>
      <c r="CE467" s="736"/>
      <c r="CF467" s="877"/>
    </row>
    <row r="468" spans="2:84" ht="5.25" customHeight="1" thickBot="1" x14ac:dyDescent="0.2">
      <c r="B468" s="21"/>
      <c r="C468" s="31"/>
      <c r="E468" s="1037"/>
      <c r="F468" s="1037"/>
      <c r="G468" s="1037"/>
      <c r="H468" s="1037"/>
      <c r="I468" s="1037"/>
      <c r="J468" s="1037"/>
      <c r="K468" s="1037"/>
      <c r="L468" s="1037"/>
      <c r="M468" s="1037"/>
      <c r="N468" s="1037"/>
      <c r="O468" s="1037"/>
      <c r="P468" s="1037"/>
      <c r="Q468" s="1037"/>
      <c r="R468" s="1037"/>
      <c r="S468" s="1037"/>
      <c r="T468" s="1037"/>
      <c r="U468" s="1037"/>
      <c r="V468" s="1037"/>
      <c r="W468" s="1037"/>
      <c r="X468" s="1037"/>
      <c r="Y468" s="1037"/>
      <c r="Z468" s="1037"/>
      <c r="AA468" s="1037"/>
      <c r="AB468" s="1037"/>
      <c r="AC468" s="1037"/>
      <c r="AD468" s="1037"/>
      <c r="AE468" s="1037"/>
      <c r="AF468" s="1037"/>
      <c r="AG468" s="1037"/>
      <c r="AH468" s="1037"/>
      <c r="AI468" s="1037"/>
      <c r="AJ468" s="1037"/>
      <c r="AK468" s="1037"/>
      <c r="AL468" s="1037"/>
      <c r="AM468" s="1037"/>
      <c r="AN468" s="1037"/>
      <c r="AO468" s="1037"/>
      <c r="AP468" s="1037"/>
      <c r="AQ468" s="1037"/>
      <c r="AR468" s="1037"/>
      <c r="AS468" s="1037"/>
      <c r="AT468" s="1037"/>
      <c r="AU468" s="21"/>
      <c r="AY468" s="1094" t="str">
        <f>IF(OR(データ!$B$376&lt;&gt;"",データ!$C$376&lt;&gt;""),IF(OR(データ!$B$376&lt;&gt;"   /  /  ",データ!$C$376&lt;&gt;"   /  /  "),"居住開始 "&amp;IF(データ!$B$376&lt;&gt;"   /  /  ",データ!$B$376,"")&amp;IF(データ!$C$376&lt;&gt;"   /  /  "," （改築）　"&amp;データ!$C$376,"")&amp;IF(データ!$B$390&lt;&gt;"",IF(データ!$B$390="1"," （認定）　",""),""),""),"")</f>
        <v/>
      </c>
      <c r="AZ468" s="1095"/>
      <c r="BA468" s="1095"/>
      <c r="BB468" s="1095"/>
      <c r="BC468" s="1095"/>
      <c r="BD468" s="1095"/>
      <c r="BE468" s="1095"/>
      <c r="BF468" s="1095"/>
      <c r="BG468" s="1095"/>
      <c r="BH468" s="1095"/>
      <c r="BI468" s="1095"/>
      <c r="BJ468" s="1095"/>
      <c r="BK468" s="1095"/>
      <c r="BL468" s="1095"/>
      <c r="BM468" s="1095"/>
      <c r="BN468" s="1095"/>
      <c r="BO468" s="1095"/>
      <c r="BP468" s="1095"/>
      <c r="BQ468" s="1095"/>
      <c r="BR468" s="1095"/>
      <c r="BS468" s="1095"/>
      <c r="BT468" s="1095"/>
      <c r="BU468" s="1095"/>
      <c r="BV468" s="1095"/>
      <c r="BW468" s="1095"/>
      <c r="BX468" s="1095"/>
      <c r="BY468" s="1095"/>
      <c r="BZ468" s="1095"/>
      <c r="CA468" s="1095"/>
      <c r="CB468" s="1095"/>
      <c r="CC468" s="1095"/>
      <c r="CD468" s="1095"/>
      <c r="CE468" s="1095"/>
      <c r="CF468" s="1096"/>
    </row>
    <row r="469" spans="2:84" ht="5.25" customHeight="1" x14ac:dyDescent="0.15">
      <c r="B469" s="21"/>
      <c r="C469" s="31"/>
      <c r="E469" s="1034" t="s">
        <v>449</v>
      </c>
      <c r="F469" s="1035"/>
      <c r="G469" s="1035"/>
      <c r="H469" s="1035"/>
      <c r="I469" s="1035"/>
      <c r="J469" s="1035"/>
      <c r="K469" s="1035"/>
      <c r="L469" s="1035"/>
      <c r="M469" s="1035"/>
      <c r="N469" s="1035"/>
      <c r="O469" s="1035"/>
      <c r="P469" s="1035"/>
      <c r="Q469" s="1035"/>
      <c r="R469" s="1035"/>
      <c r="S469" s="1035"/>
      <c r="T469" s="1035"/>
      <c r="U469" s="1035"/>
      <c r="V469" s="1036"/>
      <c r="W469" s="1038" t="str">
        <f>IF(データ!$B$359&lt;&gt;"",IF(データ!$B$359&lt;&gt;"0",データ!$B$359,""),"")</f>
        <v/>
      </c>
      <c r="X469" s="1039"/>
      <c r="Y469" s="1039"/>
      <c r="Z469" s="1039"/>
      <c r="AA469" s="1039"/>
      <c r="AB469" s="1039"/>
      <c r="AC469" s="1039"/>
      <c r="AD469" s="1039"/>
      <c r="AE469" s="1039"/>
      <c r="AF469" s="1039"/>
      <c r="AG469" s="1039"/>
      <c r="AH469" s="1039"/>
      <c r="AI469" s="1039"/>
      <c r="AJ469" s="1039"/>
      <c r="AK469" s="1039"/>
      <c r="AL469" s="1039"/>
      <c r="AM469" s="1039"/>
      <c r="AN469" s="1091" t="s">
        <v>84</v>
      </c>
      <c r="AO469" s="62"/>
      <c r="AP469" s="62"/>
      <c r="AQ469" s="62"/>
      <c r="AR469" s="62"/>
      <c r="AS469" s="62"/>
      <c r="AT469" s="62"/>
      <c r="AU469" s="21"/>
      <c r="AY469" s="1097"/>
      <c r="AZ469" s="1098"/>
      <c r="BA469" s="1098"/>
      <c r="BB469" s="1098"/>
      <c r="BC469" s="1098"/>
      <c r="BD469" s="1098"/>
      <c r="BE469" s="1098"/>
      <c r="BF469" s="1098"/>
      <c r="BG469" s="1098"/>
      <c r="BH469" s="1098"/>
      <c r="BI469" s="1098"/>
      <c r="BJ469" s="1098"/>
      <c r="BK469" s="1098"/>
      <c r="BL469" s="1098"/>
      <c r="BM469" s="1098"/>
      <c r="BN469" s="1098"/>
      <c r="BO469" s="1098"/>
      <c r="BP469" s="1098"/>
      <c r="BQ469" s="1098"/>
      <c r="BR469" s="1098"/>
      <c r="BS469" s="1098"/>
      <c r="BT469" s="1098"/>
      <c r="BU469" s="1098"/>
      <c r="BV469" s="1098"/>
      <c r="BW469" s="1098"/>
      <c r="BX469" s="1098"/>
      <c r="BY469" s="1098"/>
      <c r="BZ469" s="1098"/>
      <c r="CA469" s="1098"/>
      <c r="CB469" s="1098"/>
      <c r="CC469" s="1098"/>
      <c r="CD469" s="1098"/>
      <c r="CE469" s="1098"/>
      <c r="CF469" s="1099"/>
    </row>
    <row r="470" spans="2:84" ht="5.25" customHeight="1" x14ac:dyDescent="0.15">
      <c r="B470" s="21"/>
      <c r="C470" s="31"/>
      <c r="E470" s="859"/>
      <c r="F470" s="860"/>
      <c r="G470" s="860"/>
      <c r="H470" s="860"/>
      <c r="I470" s="860"/>
      <c r="J470" s="860"/>
      <c r="K470" s="860"/>
      <c r="L470" s="860"/>
      <c r="M470" s="860"/>
      <c r="N470" s="860"/>
      <c r="O470" s="860"/>
      <c r="P470" s="860"/>
      <c r="Q470" s="860"/>
      <c r="R470" s="860"/>
      <c r="S470" s="860"/>
      <c r="T470" s="860"/>
      <c r="U470" s="860"/>
      <c r="V470" s="861"/>
      <c r="W470" s="1040"/>
      <c r="X470" s="1041"/>
      <c r="Y470" s="1041"/>
      <c r="Z470" s="1041"/>
      <c r="AA470" s="1041"/>
      <c r="AB470" s="1041"/>
      <c r="AC470" s="1041"/>
      <c r="AD470" s="1041"/>
      <c r="AE470" s="1041"/>
      <c r="AF470" s="1041"/>
      <c r="AG470" s="1041"/>
      <c r="AH470" s="1041"/>
      <c r="AI470" s="1041"/>
      <c r="AJ470" s="1041"/>
      <c r="AK470" s="1041"/>
      <c r="AL470" s="1041"/>
      <c r="AM470" s="1041"/>
      <c r="AN470" s="1092"/>
      <c r="AO470" s="62"/>
      <c r="AP470" s="62"/>
      <c r="AQ470" s="62"/>
      <c r="AR470" s="62"/>
      <c r="AS470" s="62"/>
      <c r="AT470" s="62"/>
      <c r="AU470" s="21"/>
      <c r="AY470" s="1100"/>
      <c r="AZ470" s="1101"/>
      <c r="BA470" s="1101"/>
      <c r="BB470" s="1101"/>
      <c r="BC470" s="1101"/>
      <c r="BD470" s="1101"/>
      <c r="BE470" s="1101"/>
      <c r="BF470" s="1101"/>
      <c r="BG470" s="1101"/>
      <c r="BH470" s="1101"/>
      <c r="BI470" s="1101"/>
      <c r="BJ470" s="1101"/>
      <c r="BK470" s="1101"/>
      <c r="BL470" s="1101"/>
      <c r="BM470" s="1101"/>
      <c r="BN470" s="1101"/>
      <c r="BO470" s="1101"/>
      <c r="BP470" s="1101"/>
      <c r="BQ470" s="1101"/>
      <c r="BR470" s="1101"/>
      <c r="BS470" s="1101"/>
      <c r="BT470" s="1101"/>
      <c r="BU470" s="1101"/>
      <c r="BV470" s="1101"/>
      <c r="BW470" s="1101"/>
      <c r="BX470" s="1101"/>
      <c r="BY470" s="1101"/>
      <c r="BZ470" s="1101"/>
      <c r="CA470" s="1101"/>
      <c r="CB470" s="1101"/>
      <c r="CC470" s="1101"/>
      <c r="CD470" s="1101"/>
      <c r="CE470" s="1101"/>
      <c r="CF470" s="1102"/>
    </row>
    <row r="471" spans="2:84" ht="5.25" customHeight="1" x14ac:dyDescent="0.15">
      <c r="B471" s="21"/>
      <c r="C471" s="31"/>
      <c r="E471" s="862"/>
      <c r="F471" s="863"/>
      <c r="G471" s="863"/>
      <c r="H471" s="863"/>
      <c r="I471" s="863"/>
      <c r="J471" s="863"/>
      <c r="K471" s="863"/>
      <c r="L471" s="863"/>
      <c r="M471" s="863"/>
      <c r="N471" s="863"/>
      <c r="O471" s="863"/>
      <c r="P471" s="863"/>
      <c r="Q471" s="863"/>
      <c r="R471" s="863"/>
      <c r="S471" s="863"/>
      <c r="T471" s="863"/>
      <c r="U471" s="863"/>
      <c r="V471" s="864"/>
      <c r="W471" s="1042"/>
      <c r="X471" s="1043"/>
      <c r="Y471" s="1043"/>
      <c r="Z471" s="1043"/>
      <c r="AA471" s="1043"/>
      <c r="AB471" s="1043"/>
      <c r="AC471" s="1043"/>
      <c r="AD471" s="1043"/>
      <c r="AE471" s="1043"/>
      <c r="AF471" s="1043"/>
      <c r="AG471" s="1043"/>
      <c r="AH471" s="1043"/>
      <c r="AI471" s="1043"/>
      <c r="AJ471" s="1043"/>
      <c r="AK471" s="1043"/>
      <c r="AL471" s="1043"/>
      <c r="AM471" s="1043"/>
      <c r="AN471" s="1093"/>
      <c r="AU471" s="21"/>
      <c r="AY471" s="1100"/>
      <c r="AZ471" s="1101"/>
      <c r="BA471" s="1101"/>
      <c r="BB471" s="1101"/>
      <c r="BC471" s="1101"/>
      <c r="BD471" s="1101"/>
      <c r="BE471" s="1101"/>
      <c r="BF471" s="1101"/>
      <c r="BG471" s="1101"/>
      <c r="BH471" s="1101"/>
      <c r="BI471" s="1101"/>
      <c r="BJ471" s="1101"/>
      <c r="BK471" s="1101"/>
      <c r="BL471" s="1101"/>
      <c r="BM471" s="1101"/>
      <c r="BN471" s="1101"/>
      <c r="BO471" s="1101"/>
      <c r="BP471" s="1101"/>
      <c r="BQ471" s="1101"/>
      <c r="BR471" s="1101"/>
      <c r="BS471" s="1101"/>
      <c r="BT471" s="1101"/>
      <c r="BU471" s="1101"/>
      <c r="BV471" s="1101"/>
      <c r="BW471" s="1101"/>
      <c r="BX471" s="1101"/>
      <c r="BY471" s="1101"/>
      <c r="BZ471" s="1101"/>
      <c r="CA471" s="1101"/>
      <c r="CB471" s="1101"/>
      <c r="CC471" s="1101"/>
      <c r="CD471" s="1101"/>
      <c r="CE471" s="1101"/>
      <c r="CF471" s="1102"/>
    </row>
    <row r="472" spans="2:84" ht="5.25" customHeight="1" x14ac:dyDescent="0.15">
      <c r="B472" s="21"/>
      <c r="C472" s="31"/>
      <c r="E472" s="856" t="s">
        <v>64</v>
      </c>
      <c r="F472" s="857"/>
      <c r="G472" s="857"/>
      <c r="H472" s="857"/>
      <c r="I472" s="857"/>
      <c r="J472" s="857"/>
      <c r="K472" s="857"/>
      <c r="L472" s="857"/>
      <c r="M472" s="857"/>
      <c r="N472" s="857"/>
      <c r="O472" s="857"/>
      <c r="P472" s="857"/>
      <c r="Q472" s="857"/>
      <c r="R472" s="857"/>
      <c r="S472" s="857"/>
      <c r="T472" s="857"/>
      <c r="U472" s="857"/>
      <c r="V472" s="858"/>
      <c r="W472" s="1086" t="str">
        <f>IF(データ!$B$360&lt;&gt;"",IF(データ!$B$360&lt;&gt;"0",データ!$B$360,""),"")</f>
        <v/>
      </c>
      <c r="X472" s="1087"/>
      <c r="Y472" s="1087"/>
      <c r="Z472" s="1087"/>
      <c r="AA472" s="1087"/>
      <c r="AB472" s="1087"/>
      <c r="AC472" s="1087"/>
      <c r="AD472" s="1087"/>
      <c r="AE472" s="1087"/>
      <c r="AF472" s="1087"/>
      <c r="AG472" s="1087"/>
      <c r="AH472" s="1087"/>
      <c r="AI472" s="1087"/>
      <c r="AJ472" s="1087"/>
      <c r="AK472" s="1087"/>
      <c r="AL472" s="1087"/>
      <c r="AM472" s="1087"/>
      <c r="AN472" s="1149"/>
      <c r="AO472" s="31"/>
      <c r="AP472" s="31"/>
      <c r="AQ472" s="31"/>
      <c r="AR472" s="31"/>
      <c r="AS472" s="31"/>
      <c r="AT472" s="31"/>
      <c r="AU472" s="21"/>
      <c r="AY472" s="1100"/>
      <c r="AZ472" s="1101"/>
      <c r="BA472" s="1101"/>
      <c r="BB472" s="1101"/>
      <c r="BC472" s="1101"/>
      <c r="BD472" s="1101"/>
      <c r="BE472" s="1101"/>
      <c r="BF472" s="1101"/>
      <c r="BG472" s="1101"/>
      <c r="BH472" s="1101"/>
      <c r="BI472" s="1101"/>
      <c r="BJ472" s="1101"/>
      <c r="BK472" s="1101"/>
      <c r="BL472" s="1101"/>
      <c r="BM472" s="1101"/>
      <c r="BN472" s="1101"/>
      <c r="BO472" s="1101"/>
      <c r="BP472" s="1101"/>
      <c r="BQ472" s="1101"/>
      <c r="BR472" s="1101"/>
      <c r="BS472" s="1101"/>
      <c r="BT472" s="1101"/>
      <c r="BU472" s="1101"/>
      <c r="BV472" s="1101"/>
      <c r="BW472" s="1101"/>
      <c r="BX472" s="1101"/>
      <c r="BY472" s="1101"/>
      <c r="BZ472" s="1101"/>
      <c r="CA472" s="1101"/>
      <c r="CB472" s="1101"/>
      <c r="CC472" s="1101"/>
      <c r="CD472" s="1101"/>
      <c r="CE472" s="1101"/>
      <c r="CF472" s="1102"/>
    </row>
    <row r="473" spans="2:84" ht="5.25" customHeight="1" x14ac:dyDescent="0.15">
      <c r="B473" s="21"/>
      <c r="C473" s="31"/>
      <c r="E473" s="859"/>
      <c r="F473" s="860"/>
      <c r="G473" s="860"/>
      <c r="H473" s="860"/>
      <c r="I473" s="860"/>
      <c r="J473" s="860"/>
      <c r="K473" s="860"/>
      <c r="L473" s="860"/>
      <c r="M473" s="860"/>
      <c r="N473" s="860"/>
      <c r="O473" s="860"/>
      <c r="P473" s="860"/>
      <c r="Q473" s="860"/>
      <c r="R473" s="860"/>
      <c r="S473" s="860"/>
      <c r="T473" s="860"/>
      <c r="U473" s="860"/>
      <c r="V473" s="861"/>
      <c r="W473" s="1040"/>
      <c r="X473" s="1041"/>
      <c r="Y473" s="1041"/>
      <c r="Z473" s="1041"/>
      <c r="AA473" s="1041"/>
      <c r="AB473" s="1041"/>
      <c r="AC473" s="1041"/>
      <c r="AD473" s="1041"/>
      <c r="AE473" s="1041"/>
      <c r="AF473" s="1041"/>
      <c r="AG473" s="1041"/>
      <c r="AH473" s="1041"/>
      <c r="AI473" s="1041"/>
      <c r="AJ473" s="1041"/>
      <c r="AK473" s="1041"/>
      <c r="AL473" s="1041"/>
      <c r="AM473" s="1041"/>
      <c r="AN473" s="1150"/>
      <c r="AO473" s="31"/>
      <c r="AP473" s="31"/>
      <c r="AQ473" s="31"/>
      <c r="AR473" s="31"/>
      <c r="AS473" s="31"/>
      <c r="AT473" s="31"/>
      <c r="AU473" s="21"/>
      <c r="AY473" s="1100"/>
      <c r="AZ473" s="1101"/>
      <c r="BA473" s="1101"/>
      <c r="BB473" s="1101"/>
      <c r="BC473" s="1101"/>
      <c r="BD473" s="1101"/>
      <c r="BE473" s="1101"/>
      <c r="BF473" s="1101"/>
      <c r="BG473" s="1101"/>
      <c r="BH473" s="1101"/>
      <c r="BI473" s="1101"/>
      <c r="BJ473" s="1101"/>
      <c r="BK473" s="1101"/>
      <c r="BL473" s="1101"/>
      <c r="BM473" s="1101"/>
      <c r="BN473" s="1101"/>
      <c r="BO473" s="1101"/>
      <c r="BP473" s="1101"/>
      <c r="BQ473" s="1101"/>
      <c r="BR473" s="1101"/>
      <c r="BS473" s="1101"/>
      <c r="BT473" s="1101"/>
      <c r="BU473" s="1101"/>
      <c r="BV473" s="1101"/>
      <c r="BW473" s="1101"/>
      <c r="BX473" s="1101"/>
      <c r="BY473" s="1101"/>
      <c r="BZ473" s="1101"/>
      <c r="CA473" s="1101"/>
      <c r="CB473" s="1101"/>
      <c r="CC473" s="1101"/>
      <c r="CD473" s="1101"/>
      <c r="CE473" s="1101"/>
      <c r="CF473" s="1102"/>
    </row>
    <row r="474" spans="2:84" ht="5.25" customHeight="1" thickBot="1" x14ac:dyDescent="0.2">
      <c r="B474" s="35"/>
      <c r="C474" s="31"/>
      <c r="E474" s="1081"/>
      <c r="F474" s="1082"/>
      <c r="G474" s="1082"/>
      <c r="H474" s="1082"/>
      <c r="I474" s="1082"/>
      <c r="J474" s="1082"/>
      <c r="K474" s="1082"/>
      <c r="L474" s="1082"/>
      <c r="M474" s="1082"/>
      <c r="N474" s="1082"/>
      <c r="O474" s="1082"/>
      <c r="P474" s="1082"/>
      <c r="Q474" s="1082"/>
      <c r="R474" s="1082"/>
      <c r="S474" s="1082"/>
      <c r="T474" s="1082"/>
      <c r="U474" s="1082"/>
      <c r="V474" s="1083"/>
      <c r="W474" s="1088"/>
      <c r="X474" s="1089"/>
      <c r="Y474" s="1089"/>
      <c r="Z474" s="1089"/>
      <c r="AA474" s="1089"/>
      <c r="AB474" s="1089"/>
      <c r="AC474" s="1089"/>
      <c r="AD474" s="1089"/>
      <c r="AE474" s="1089"/>
      <c r="AF474" s="1089"/>
      <c r="AG474" s="1089"/>
      <c r="AH474" s="1089"/>
      <c r="AI474" s="1089"/>
      <c r="AJ474" s="1089"/>
      <c r="AK474" s="1089"/>
      <c r="AL474" s="1089"/>
      <c r="AM474" s="1089"/>
      <c r="AN474" s="1151"/>
      <c r="AO474" s="31"/>
      <c r="AP474" s="31"/>
      <c r="AQ474" s="31"/>
      <c r="AR474" s="31"/>
      <c r="AS474" s="31"/>
      <c r="AT474" s="31"/>
      <c r="AU474" s="21"/>
      <c r="AY474" s="1100"/>
      <c r="AZ474" s="1101"/>
      <c r="BA474" s="1101"/>
      <c r="BB474" s="1101"/>
      <c r="BC474" s="1101"/>
      <c r="BD474" s="1101"/>
      <c r="BE474" s="1101"/>
      <c r="BF474" s="1101"/>
      <c r="BG474" s="1101"/>
      <c r="BH474" s="1101"/>
      <c r="BI474" s="1101"/>
      <c r="BJ474" s="1101"/>
      <c r="BK474" s="1101"/>
      <c r="BL474" s="1101"/>
      <c r="BM474" s="1101"/>
      <c r="BN474" s="1101"/>
      <c r="BO474" s="1101"/>
      <c r="BP474" s="1101"/>
      <c r="BQ474" s="1101"/>
      <c r="BR474" s="1101"/>
      <c r="BS474" s="1101"/>
      <c r="BT474" s="1101"/>
      <c r="BU474" s="1101"/>
      <c r="BV474" s="1101"/>
      <c r="BW474" s="1101"/>
      <c r="BX474" s="1101"/>
      <c r="BY474" s="1101"/>
      <c r="BZ474" s="1101"/>
      <c r="CA474" s="1101"/>
      <c r="CB474" s="1101"/>
      <c r="CC474" s="1101"/>
      <c r="CD474" s="1101"/>
      <c r="CE474" s="1101"/>
      <c r="CF474" s="1102"/>
    </row>
    <row r="475" spans="2:84" ht="5.25" customHeight="1" x14ac:dyDescent="0.15">
      <c r="B475" s="21"/>
      <c r="C475" s="31"/>
      <c r="AY475" s="1100"/>
      <c r="AZ475" s="1101"/>
      <c r="BA475" s="1101"/>
      <c r="BB475" s="1101"/>
      <c r="BC475" s="1101"/>
      <c r="BD475" s="1101"/>
      <c r="BE475" s="1101"/>
      <c r="BF475" s="1101"/>
      <c r="BG475" s="1101"/>
      <c r="BH475" s="1101"/>
      <c r="BI475" s="1101"/>
      <c r="BJ475" s="1101"/>
      <c r="BK475" s="1101"/>
      <c r="BL475" s="1101"/>
      <c r="BM475" s="1101"/>
      <c r="BN475" s="1101"/>
      <c r="BO475" s="1101"/>
      <c r="BP475" s="1101"/>
      <c r="BQ475" s="1101"/>
      <c r="BR475" s="1101"/>
      <c r="BS475" s="1101"/>
      <c r="BT475" s="1101"/>
      <c r="BU475" s="1101"/>
      <c r="BV475" s="1101"/>
      <c r="BW475" s="1101"/>
      <c r="BX475" s="1101"/>
      <c r="BY475" s="1101"/>
      <c r="BZ475" s="1101"/>
      <c r="CA475" s="1101"/>
      <c r="CB475" s="1101"/>
      <c r="CC475" s="1101"/>
      <c r="CD475" s="1101"/>
      <c r="CE475" s="1101"/>
      <c r="CF475" s="1102"/>
    </row>
    <row r="476" spans="2:84" ht="5.25" customHeight="1" x14ac:dyDescent="0.15">
      <c r="B476" s="35"/>
      <c r="C476" s="31"/>
      <c r="AY476" s="1100"/>
      <c r="AZ476" s="1101"/>
      <c r="BA476" s="1101"/>
      <c r="BB476" s="1101"/>
      <c r="BC476" s="1101"/>
      <c r="BD476" s="1101"/>
      <c r="BE476" s="1101"/>
      <c r="BF476" s="1101"/>
      <c r="BG476" s="1101"/>
      <c r="BH476" s="1101"/>
      <c r="BI476" s="1101"/>
      <c r="BJ476" s="1101"/>
      <c r="BK476" s="1101"/>
      <c r="BL476" s="1101"/>
      <c r="BM476" s="1101"/>
      <c r="BN476" s="1101"/>
      <c r="BO476" s="1101"/>
      <c r="BP476" s="1101"/>
      <c r="BQ476" s="1101"/>
      <c r="BR476" s="1101"/>
      <c r="BS476" s="1101"/>
      <c r="BT476" s="1101"/>
      <c r="BU476" s="1101"/>
      <c r="BV476" s="1101"/>
      <c r="BW476" s="1101"/>
      <c r="BX476" s="1101"/>
      <c r="BY476" s="1101"/>
      <c r="BZ476" s="1101"/>
      <c r="CA476" s="1101"/>
      <c r="CB476" s="1101"/>
      <c r="CC476" s="1101"/>
      <c r="CD476" s="1101"/>
      <c r="CE476" s="1101"/>
      <c r="CF476" s="1102"/>
    </row>
    <row r="477" spans="2:84" ht="5.25" customHeight="1" x14ac:dyDescent="0.15">
      <c r="B477" s="35"/>
      <c r="C477" s="31"/>
      <c r="D477" s="14"/>
      <c r="AY477" s="1100"/>
      <c r="AZ477" s="1101"/>
      <c r="BA477" s="1101"/>
      <c r="BB477" s="1101"/>
      <c r="BC477" s="1101"/>
      <c r="BD477" s="1101"/>
      <c r="BE477" s="1101"/>
      <c r="BF477" s="1101"/>
      <c r="BG477" s="1101"/>
      <c r="BH477" s="1101"/>
      <c r="BI477" s="1101"/>
      <c r="BJ477" s="1101"/>
      <c r="BK477" s="1101"/>
      <c r="BL477" s="1101"/>
      <c r="BM477" s="1101"/>
      <c r="BN477" s="1101"/>
      <c r="BO477" s="1101"/>
      <c r="BP477" s="1101"/>
      <c r="BQ477" s="1101"/>
      <c r="BR477" s="1101"/>
      <c r="BS477" s="1101"/>
      <c r="BT477" s="1101"/>
      <c r="BU477" s="1101"/>
      <c r="BV477" s="1101"/>
      <c r="BW477" s="1101"/>
      <c r="BX477" s="1101"/>
      <c r="BY477" s="1101"/>
      <c r="BZ477" s="1101"/>
      <c r="CA477" s="1101"/>
      <c r="CB477" s="1101"/>
      <c r="CC477" s="1101"/>
      <c r="CD477" s="1101"/>
      <c r="CE477" s="1101"/>
      <c r="CF477" s="1102"/>
    </row>
    <row r="478" spans="2:84" ht="5.25" customHeight="1" x14ac:dyDescent="0.15">
      <c r="B478" s="35"/>
      <c r="C478" s="31"/>
      <c r="D478" s="14"/>
      <c r="AY478" s="1100"/>
      <c r="AZ478" s="1101"/>
      <c r="BA478" s="1101"/>
      <c r="BB478" s="1101"/>
      <c r="BC478" s="1101"/>
      <c r="BD478" s="1101"/>
      <c r="BE478" s="1101"/>
      <c r="BF478" s="1101"/>
      <c r="BG478" s="1101"/>
      <c r="BH478" s="1101"/>
      <c r="BI478" s="1101"/>
      <c r="BJ478" s="1101"/>
      <c r="BK478" s="1101"/>
      <c r="BL478" s="1101"/>
      <c r="BM478" s="1101"/>
      <c r="BN478" s="1101"/>
      <c r="BO478" s="1101"/>
      <c r="BP478" s="1101"/>
      <c r="BQ478" s="1101"/>
      <c r="BR478" s="1101"/>
      <c r="BS478" s="1101"/>
      <c r="BT478" s="1101"/>
      <c r="BU478" s="1101"/>
      <c r="BV478" s="1101"/>
      <c r="BW478" s="1101"/>
      <c r="BX478" s="1101"/>
      <c r="BY478" s="1101"/>
      <c r="BZ478" s="1101"/>
      <c r="CA478" s="1101"/>
      <c r="CB478" s="1101"/>
      <c r="CC478" s="1101"/>
      <c r="CD478" s="1101"/>
      <c r="CE478" s="1101"/>
      <c r="CF478" s="1102"/>
    </row>
    <row r="479" spans="2:84" ht="5.25" customHeight="1" thickBot="1" x14ac:dyDescent="0.2">
      <c r="B479" s="31"/>
      <c r="C479" s="31"/>
      <c r="D479" s="14"/>
      <c r="AO479" s="31"/>
      <c r="AP479" s="31"/>
      <c r="AQ479" s="31"/>
      <c r="AR479" s="31"/>
      <c r="AS479" s="31"/>
      <c r="AT479" s="31"/>
      <c r="AU479" s="21"/>
      <c r="AY479" s="1127"/>
      <c r="AZ479" s="1128"/>
      <c r="BA479" s="1128"/>
      <c r="BB479" s="1128"/>
      <c r="BC479" s="1128"/>
      <c r="BD479" s="1128"/>
      <c r="BE479" s="1128"/>
      <c r="BF479" s="1128"/>
      <c r="BG479" s="1128"/>
      <c r="BH479" s="1128"/>
      <c r="BI479" s="1128"/>
      <c r="BJ479" s="1128"/>
      <c r="BK479" s="1128"/>
      <c r="BL479" s="1128"/>
      <c r="BM479" s="1128"/>
      <c r="BN479" s="1128"/>
      <c r="BO479" s="1128"/>
      <c r="BP479" s="1128"/>
      <c r="BQ479" s="1128"/>
      <c r="BR479" s="1128"/>
      <c r="BS479" s="1128"/>
      <c r="BT479" s="1128"/>
      <c r="BU479" s="1128"/>
      <c r="BV479" s="1128"/>
      <c r="BW479" s="1128"/>
      <c r="BX479" s="1128"/>
      <c r="BY479" s="1128"/>
      <c r="BZ479" s="1128"/>
      <c r="CA479" s="1128"/>
      <c r="CB479" s="1128"/>
      <c r="CC479" s="1128"/>
      <c r="CD479" s="1128"/>
      <c r="CE479" s="1128"/>
      <c r="CF479" s="1129"/>
    </row>
    <row r="480" spans="2:84" ht="5.25" customHeight="1" x14ac:dyDescent="0.15">
      <c r="B480" s="31"/>
      <c r="C480" s="31"/>
      <c r="D480" s="14"/>
      <c r="E480" s="218" t="s">
        <v>815</v>
      </c>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row>
    <row r="481" spans="2:86" ht="5.25" customHeight="1" x14ac:dyDescent="0.15">
      <c r="B481" s="31"/>
      <c r="C481" s="31"/>
      <c r="D481" s="14"/>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row>
    <row r="482" spans="2:86" ht="5.25" customHeight="1" thickBot="1" x14ac:dyDescent="0.2">
      <c r="B482" s="31"/>
      <c r="C482" s="31"/>
      <c r="D482" s="14"/>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row>
    <row r="483" spans="2:86" ht="5.25" customHeight="1" x14ac:dyDescent="0.15">
      <c r="B483" s="31"/>
      <c r="C483" s="31"/>
      <c r="D483" s="14"/>
      <c r="E483" s="220" t="s">
        <v>625</v>
      </c>
      <c r="F483" s="221"/>
      <c r="G483" s="222"/>
      <c r="H483" s="238" t="str">
        <f>IF(データ!$N$181&lt;&gt;"",データ!$N$181,"")</f>
        <v/>
      </c>
      <c r="I483" s="239"/>
      <c r="J483" s="239"/>
      <c r="K483" s="239"/>
      <c r="L483" s="239"/>
      <c r="M483" s="239"/>
      <c r="N483" s="239"/>
      <c r="O483" s="239"/>
      <c r="P483" s="239"/>
      <c r="Q483" s="239"/>
      <c r="R483" s="239"/>
      <c r="S483" s="239"/>
      <c r="T483" s="239"/>
      <c r="U483" s="239"/>
      <c r="V483" s="240"/>
      <c r="W483" s="247" t="s">
        <v>816</v>
      </c>
      <c r="X483" s="248"/>
      <c r="Y483" s="249"/>
      <c r="Z483" s="257" t="str">
        <f>IF(データ!$J$181&lt;&gt;"",データ!$J$181,"")</f>
        <v/>
      </c>
      <c r="AA483" s="258"/>
      <c r="AB483" s="258"/>
      <c r="AC483" s="258"/>
      <c r="AD483" s="258"/>
      <c r="AE483" s="259"/>
      <c r="AF483" s="191" t="s">
        <v>817</v>
      </c>
      <c r="AG483" s="192"/>
      <c r="AH483" s="193"/>
      <c r="AI483" s="266" t="str">
        <f>IF(データ!$C$181&lt;&gt;"",データ!$C$181,"")</f>
        <v/>
      </c>
      <c r="AJ483" s="267"/>
      <c r="AK483" s="267"/>
      <c r="AL483" s="267"/>
      <c r="AM483" s="267"/>
      <c r="AN483" s="267"/>
      <c r="AO483" s="267"/>
      <c r="AP483" s="267"/>
      <c r="AQ483" s="267"/>
      <c r="AR483" s="268"/>
      <c r="AS483" s="191" t="s">
        <v>818</v>
      </c>
      <c r="AT483" s="192"/>
      <c r="AU483" s="192"/>
      <c r="AV483" s="192"/>
      <c r="AW483" s="192"/>
      <c r="AX483" s="193"/>
      <c r="AY483" s="275" t="str">
        <f>IF(データ!$M$181&lt;&gt;"",IF(データ!$M$181="特別","〇",""),"")</f>
        <v/>
      </c>
      <c r="AZ483" s="276"/>
      <c r="BA483" s="276"/>
      <c r="BB483" s="277"/>
      <c r="BC483" s="191" t="s">
        <v>820</v>
      </c>
      <c r="BD483" s="192"/>
      <c r="BE483" s="192"/>
      <c r="BF483" s="193"/>
      <c r="BG483" s="1585" t="str">
        <f>IF(データ!$O$181&lt;&gt;"",データ!$O$181,"")</f>
        <v/>
      </c>
      <c r="BH483" s="1586"/>
      <c r="BI483" s="1586"/>
      <c r="BJ483" s="1586"/>
      <c r="BK483" s="1586"/>
      <c r="BL483" s="1586"/>
      <c r="BM483" s="1586"/>
      <c r="BN483" s="1586"/>
      <c r="BO483" s="1586"/>
      <c r="BP483" s="1586"/>
      <c r="BQ483" s="1586"/>
      <c r="BR483" s="1586"/>
      <c r="BS483" s="1586"/>
      <c r="BT483" s="1586"/>
      <c r="BU483" s="1586"/>
      <c r="BV483" s="1586"/>
      <c r="BW483" s="1586"/>
      <c r="BX483" s="1586"/>
      <c r="BY483" s="1586"/>
      <c r="BZ483" s="1586"/>
      <c r="CA483" s="1586"/>
      <c r="CB483" s="1586"/>
      <c r="CC483" s="1586"/>
      <c r="CD483" s="1586"/>
      <c r="CE483" s="1586"/>
      <c r="CF483" s="1587"/>
    </row>
    <row r="484" spans="2:86" ht="5.25" customHeight="1" x14ac:dyDescent="0.15">
      <c r="B484" s="31"/>
      <c r="C484" s="31"/>
      <c r="D484" s="14"/>
      <c r="E484" s="223"/>
      <c r="F484" s="224"/>
      <c r="G484" s="225"/>
      <c r="H484" s="241"/>
      <c r="I484" s="242"/>
      <c r="J484" s="242"/>
      <c r="K484" s="242"/>
      <c r="L484" s="242"/>
      <c r="M484" s="242"/>
      <c r="N484" s="242"/>
      <c r="O484" s="242"/>
      <c r="P484" s="242"/>
      <c r="Q484" s="242"/>
      <c r="R484" s="242"/>
      <c r="S484" s="242"/>
      <c r="T484" s="242"/>
      <c r="U484" s="242"/>
      <c r="V484" s="243"/>
      <c r="W484" s="250"/>
      <c r="X484" s="233"/>
      <c r="Y484" s="234"/>
      <c r="Z484" s="260"/>
      <c r="AA484" s="261"/>
      <c r="AB484" s="261"/>
      <c r="AC484" s="261"/>
      <c r="AD484" s="261"/>
      <c r="AE484" s="262"/>
      <c r="AF484" s="194"/>
      <c r="AG484" s="195"/>
      <c r="AH484" s="196"/>
      <c r="AI484" s="269"/>
      <c r="AJ484" s="270"/>
      <c r="AK484" s="270"/>
      <c r="AL484" s="270"/>
      <c r="AM484" s="270"/>
      <c r="AN484" s="270"/>
      <c r="AO484" s="270"/>
      <c r="AP484" s="270"/>
      <c r="AQ484" s="270"/>
      <c r="AR484" s="271"/>
      <c r="AS484" s="194"/>
      <c r="AT484" s="195"/>
      <c r="AU484" s="195"/>
      <c r="AV484" s="195"/>
      <c r="AW484" s="195"/>
      <c r="AX484" s="196"/>
      <c r="AY484" s="278"/>
      <c r="AZ484" s="279"/>
      <c r="BA484" s="279"/>
      <c r="BB484" s="280"/>
      <c r="BC484" s="194"/>
      <c r="BD484" s="195"/>
      <c r="BE484" s="195"/>
      <c r="BF484" s="196"/>
      <c r="BG484" s="1588"/>
      <c r="BH484" s="1589"/>
      <c r="BI484" s="1589"/>
      <c r="BJ484" s="1589"/>
      <c r="BK484" s="1589"/>
      <c r="BL484" s="1589"/>
      <c r="BM484" s="1589"/>
      <c r="BN484" s="1589"/>
      <c r="BO484" s="1589"/>
      <c r="BP484" s="1589"/>
      <c r="BQ484" s="1589"/>
      <c r="BR484" s="1589"/>
      <c r="BS484" s="1589"/>
      <c r="BT484" s="1589"/>
      <c r="BU484" s="1589"/>
      <c r="BV484" s="1589"/>
      <c r="BW484" s="1589"/>
      <c r="BX484" s="1589"/>
      <c r="BY484" s="1589"/>
      <c r="BZ484" s="1589"/>
      <c r="CA484" s="1589"/>
      <c r="CB484" s="1589"/>
      <c r="CC484" s="1589"/>
      <c r="CD484" s="1589"/>
      <c r="CE484" s="1589"/>
      <c r="CF484" s="1590"/>
    </row>
    <row r="485" spans="2:86" ht="5.25" customHeight="1" x14ac:dyDescent="0.15">
      <c r="B485" s="31"/>
      <c r="C485" s="31"/>
      <c r="D485" s="14"/>
      <c r="E485" s="223"/>
      <c r="F485" s="224"/>
      <c r="G485" s="225"/>
      <c r="H485" s="241"/>
      <c r="I485" s="242"/>
      <c r="J485" s="242"/>
      <c r="K485" s="242"/>
      <c r="L485" s="242"/>
      <c r="M485" s="242"/>
      <c r="N485" s="242"/>
      <c r="O485" s="242"/>
      <c r="P485" s="242"/>
      <c r="Q485" s="242"/>
      <c r="R485" s="242"/>
      <c r="S485" s="242"/>
      <c r="T485" s="242"/>
      <c r="U485" s="242"/>
      <c r="V485" s="243"/>
      <c r="W485" s="250"/>
      <c r="X485" s="233"/>
      <c r="Y485" s="234"/>
      <c r="Z485" s="260"/>
      <c r="AA485" s="261"/>
      <c r="AB485" s="261"/>
      <c r="AC485" s="261"/>
      <c r="AD485" s="261"/>
      <c r="AE485" s="262"/>
      <c r="AF485" s="194"/>
      <c r="AG485" s="195"/>
      <c r="AH485" s="196"/>
      <c r="AI485" s="269"/>
      <c r="AJ485" s="270"/>
      <c r="AK485" s="270"/>
      <c r="AL485" s="270"/>
      <c r="AM485" s="270"/>
      <c r="AN485" s="270"/>
      <c r="AO485" s="270"/>
      <c r="AP485" s="270"/>
      <c r="AQ485" s="270"/>
      <c r="AR485" s="271"/>
      <c r="AS485" s="194"/>
      <c r="AT485" s="195"/>
      <c r="AU485" s="195"/>
      <c r="AV485" s="195"/>
      <c r="AW485" s="195"/>
      <c r="AX485" s="196"/>
      <c r="AY485" s="278"/>
      <c r="AZ485" s="279"/>
      <c r="BA485" s="279"/>
      <c r="BB485" s="280"/>
      <c r="BC485" s="194"/>
      <c r="BD485" s="195"/>
      <c r="BE485" s="195"/>
      <c r="BF485" s="196"/>
      <c r="BG485" s="1588"/>
      <c r="BH485" s="1589"/>
      <c r="BI485" s="1589"/>
      <c r="BJ485" s="1589"/>
      <c r="BK485" s="1589"/>
      <c r="BL485" s="1589"/>
      <c r="BM485" s="1589"/>
      <c r="BN485" s="1589"/>
      <c r="BO485" s="1589"/>
      <c r="BP485" s="1589"/>
      <c r="BQ485" s="1589"/>
      <c r="BR485" s="1589"/>
      <c r="BS485" s="1589"/>
      <c r="BT485" s="1589"/>
      <c r="BU485" s="1589"/>
      <c r="BV485" s="1589"/>
      <c r="BW485" s="1589"/>
      <c r="BX485" s="1589"/>
      <c r="BY485" s="1589"/>
      <c r="BZ485" s="1589"/>
      <c r="CA485" s="1589"/>
      <c r="CB485" s="1589"/>
      <c r="CC485" s="1589"/>
      <c r="CD485" s="1589"/>
      <c r="CE485" s="1589"/>
      <c r="CF485" s="1590"/>
    </row>
    <row r="486" spans="2:86" ht="5.25" customHeight="1" x14ac:dyDescent="0.15">
      <c r="B486" s="31"/>
      <c r="C486" s="31"/>
      <c r="D486" s="14"/>
      <c r="E486" s="226"/>
      <c r="F486" s="227"/>
      <c r="G486" s="228"/>
      <c r="H486" s="244"/>
      <c r="I486" s="245"/>
      <c r="J486" s="245"/>
      <c r="K486" s="245"/>
      <c r="L486" s="245"/>
      <c r="M486" s="245"/>
      <c r="N486" s="245"/>
      <c r="O486" s="245"/>
      <c r="P486" s="245"/>
      <c r="Q486" s="245"/>
      <c r="R486" s="245"/>
      <c r="S486" s="245"/>
      <c r="T486" s="245"/>
      <c r="U486" s="245"/>
      <c r="V486" s="246"/>
      <c r="W486" s="251"/>
      <c r="X486" s="252"/>
      <c r="Y486" s="253"/>
      <c r="Z486" s="263"/>
      <c r="AA486" s="264"/>
      <c r="AB486" s="264"/>
      <c r="AC486" s="264"/>
      <c r="AD486" s="264"/>
      <c r="AE486" s="265"/>
      <c r="AF486" s="254"/>
      <c r="AG486" s="255"/>
      <c r="AH486" s="256"/>
      <c r="AI486" s="272"/>
      <c r="AJ486" s="273"/>
      <c r="AK486" s="273"/>
      <c r="AL486" s="273"/>
      <c r="AM486" s="273"/>
      <c r="AN486" s="273"/>
      <c r="AO486" s="273"/>
      <c r="AP486" s="273"/>
      <c r="AQ486" s="273"/>
      <c r="AR486" s="274"/>
      <c r="AS486" s="254"/>
      <c r="AT486" s="255"/>
      <c r="AU486" s="255"/>
      <c r="AV486" s="255"/>
      <c r="AW486" s="255"/>
      <c r="AX486" s="256"/>
      <c r="AY486" s="281"/>
      <c r="AZ486" s="282"/>
      <c r="BA486" s="282"/>
      <c r="BB486" s="283"/>
      <c r="BC486" s="194"/>
      <c r="BD486" s="195"/>
      <c r="BE486" s="195"/>
      <c r="BF486" s="196"/>
      <c r="BG486" s="1588"/>
      <c r="BH486" s="1589"/>
      <c r="BI486" s="1589"/>
      <c r="BJ486" s="1589"/>
      <c r="BK486" s="1589"/>
      <c r="BL486" s="1589"/>
      <c r="BM486" s="1589"/>
      <c r="BN486" s="1589"/>
      <c r="BO486" s="1589"/>
      <c r="BP486" s="1589"/>
      <c r="BQ486" s="1589"/>
      <c r="BR486" s="1589"/>
      <c r="BS486" s="1589"/>
      <c r="BT486" s="1589"/>
      <c r="BU486" s="1589"/>
      <c r="BV486" s="1589"/>
      <c r="BW486" s="1589"/>
      <c r="BX486" s="1589"/>
      <c r="BY486" s="1589"/>
      <c r="BZ486" s="1589"/>
      <c r="CA486" s="1589"/>
      <c r="CB486" s="1589"/>
      <c r="CC486" s="1589"/>
      <c r="CD486" s="1589"/>
      <c r="CE486" s="1589"/>
      <c r="CF486" s="1590"/>
    </row>
    <row r="487" spans="2:86" ht="5.25" customHeight="1" x14ac:dyDescent="0.15">
      <c r="B487" s="31"/>
      <c r="C487" s="31"/>
      <c r="E487" s="229" t="s">
        <v>626</v>
      </c>
      <c r="F487" s="230"/>
      <c r="G487" s="231"/>
      <c r="H487" s="287" t="str">
        <f>IF(データ!$B$181&lt;&gt;"",データ!$B$181,"")</f>
        <v/>
      </c>
      <c r="I487" s="288"/>
      <c r="J487" s="288"/>
      <c r="K487" s="288"/>
      <c r="L487" s="288"/>
      <c r="M487" s="288"/>
      <c r="N487" s="288"/>
      <c r="O487" s="288"/>
      <c r="P487" s="288"/>
      <c r="Q487" s="288"/>
      <c r="R487" s="288"/>
      <c r="S487" s="288"/>
      <c r="T487" s="288"/>
      <c r="U487" s="288"/>
      <c r="V487" s="289"/>
      <c r="W487" s="284" t="s">
        <v>819</v>
      </c>
      <c r="X487" s="285"/>
      <c r="Y487" s="286"/>
      <c r="Z487" s="200"/>
      <c r="AA487" s="201"/>
      <c r="AB487" s="201"/>
      <c r="AC487" s="201"/>
      <c r="AD487" s="201"/>
      <c r="AE487" s="201"/>
      <c r="AF487" s="201"/>
      <c r="AG487" s="201"/>
      <c r="AH487" s="201"/>
      <c r="AI487" s="201"/>
      <c r="AJ487" s="201"/>
      <c r="AK487" s="201"/>
      <c r="AL487" s="201"/>
      <c r="AM487" s="201"/>
      <c r="AN487" s="201"/>
      <c r="AO487" s="201"/>
      <c r="AP487" s="201"/>
      <c r="AQ487" s="201"/>
      <c r="AR487" s="201"/>
      <c r="AS487" s="201"/>
      <c r="AT487" s="201"/>
      <c r="AU487" s="201"/>
      <c r="AV487" s="201"/>
      <c r="AW487" s="201"/>
      <c r="AX487" s="201"/>
      <c r="AY487" s="201"/>
      <c r="AZ487" s="201"/>
      <c r="BA487" s="201"/>
      <c r="BB487" s="202"/>
      <c r="BC487" s="194"/>
      <c r="BD487" s="195"/>
      <c r="BE487" s="195"/>
      <c r="BF487" s="196"/>
      <c r="BG487" s="1588"/>
      <c r="BH487" s="1589"/>
      <c r="BI487" s="1589"/>
      <c r="BJ487" s="1589"/>
      <c r="BK487" s="1589"/>
      <c r="BL487" s="1589"/>
      <c r="BM487" s="1589"/>
      <c r="BN487" s="1589"/>
      <c r="BO487" s="1589"/>
      <c r="BP487" s="1589"/>
      <c r="BQ487" s="1589"/>
      <c r="BR487" s="1589"/>
      <c r="BS487" s="1589"/>
      <c r="BT487" s="1589"/>
      <c r="BU487" s="1589"/>
      <c r="BV487" s="1589"/>
      <c r="BW487" s="1589"/>
      <c r="BX487" s="1589"/>
      <c r="BY487" s="1589"/>
      <c r="BZ487" s="1589"/>
      <c r="CA487" s="1589"/>
      <c r="CB487" s="1589"/>
      <c r="CC487" s="1589"/>
      <c r="CD487" s="1589"/>
      <c r="CE487" s="1589"/>
      <c r="CF487" s="1590"/>
    </row>
    <row r="488" spans="2:86" ht="5.25" customHeight="1" x14ac:dyDescent="0.15">
      <c r="B488" s="31"/>
      <c r="C488" s="31"/>
      <c r="E488" s="232"/>
      <c r="F488" s="233"/>
      <c r="G488" s="234"/>
      <c r="H488" s="290"/>
      <c r="I488" s="291"/>
      <c r="J488" s="291"/>
      <c r="K488" s="291"/>
      <c r="L488" s="291"/>
      <c r="M488" s="291"/>
      <c r="N488" s="291"/>
      <c r="O488" s="291"/>
      <c r="P488" s="291"/>
      <c r="Q488" s="291"/>
      <c r="R488" s="291"/>
      <c r="S488" s="291"/>
      <c r="T488" s="291"/>
      <c r="U488" s="291"/>
      <c r="V488" s="292"/>
      <c r="W488" s="194"/>
      <c r="X488" s="195"/>
      <c r="Y488" s="196"/>
      <c r="Z488" s="203"/>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5"/>
      <c r="BC488" s="194"/>
      <c r="BD488" s="195"/>
      <c r="BE488" s="195"/>
      <c r="BF488" s="196"/>
      <c r="BG488" s="1588"/>
      <c r="BH488" s="1589"/>
      <c r="BI488" s="1589"/>
      <c r="BJ488" s="1589"/>
      <c r="BK488" s="1589"/>
      <c r="BL488" s="1589"/>
      <c r="BM488" s="1589"/>
      <c r="BN488" s="1589"/>
      <c r="BO488" s="1589"/>
      <c r="BP488" s="1589"/>
      <c r="BQ488" s="1589"/>
      <c r="BR488" s="1589"/>
      <c r="BS488" s="1589"/>
      <c r="BT488" s="1589"/>
      <c r="BU488" s="1589"/>
      <c r="BV488" s="1589"/>
      <c r="BW488" s="1589"/>
      <c r="BX488" s="1589"/>
      <c r="BY488" s="1589"/>
      <c r="BZ488" s="1589"/>
      <c r="CA488" s="1589"/>
      <c r="CB488" s="1589"/>
      <c r="CC488" s="1589"/>
      <c r="CD488" s="1589"/>
      <c r="CE488" s="1589"/>
      <c r="CF488" s="1590"/>
    </row>
    <row r="489" spans="2:86" ht="5.25" customHeight="1" x14ac:dyDescent="0.15">
      <c r="B489" s="31"/>
      <c r="C489" s="31"/>
      <c r="E489" s="232"/>
      <c r="F489" s="233"/>
      <c r="G489" s="234"/>
      <c r="H489" s="290"/>
      <c r="I489" s="291"/>
      <c r="J489" s="291"/>
      <c r="K489" s="291"/>
      <c r="L489" s="291"/>
      <c r="M489" s="291"/>
      <c r="N489" s="291"/>
      <c r="O489" s="291"/>
      <c r="P489" s="291"/>
      <c r="Q489" s="291"/>
      <c r="R489" s="291"/>
      <c r="S489" s="291"/>
      <c r="T489" s="291"/>
      <c r="U489" s="291"/>
      <c r="V489" s="292"/>
      <c r="W489" s="194"/>
      <c r="X489" s="195"/>
      <c r="Y489" s="196"/>
      <c r="Z489" s="203"/>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5"/>
      <c r="BC489" s="194"/>
      <c r="BD489" s="195"/>
      <c r="BE489" s="195"/>
      <c r="BF489" s="196"/>
      <c r="BG489" s="1588"/>
      <c r="BH489" s="1589"/>
      <c r="BI489" s="1589"/>
      <c r="BJ489" s="1589"/>
      <c r="BK489" s="1589"/>
      <c r="BL489" s="1589"/>
      <c r="BM489" s="1589"/>
      <c r="BN489" s="1589"/>
      <c r="BO489" s="1589"/>
      <c r="BP489" s="1589"/>
      <c r="BQ489" s="1589"/>
      <c r="BR489" s="1589"/>
      <c r="BS489" s="1589"/>
      <c r="BT489" s="1589"/>
      <c r="BU489" s="1589"/>
      <c r="BV489" s="1589"/>
      <c r="BW489" s="1589"/>
      <c r="BX489" s="1589"/>
      <c r="BY489" s="1589"/>
      <c r="BZ489" s="1589"/>
      <c r="CA489" s="1589"/>
      <c r="CB489" s="1589"/>
      <c r="CC489" s="1589"/>
      <c r="CD489" s="1589"/>
      <c r="CE489" s="1589"/>
      <c r="CF489" s="1590"/>
    </row>
    <row r="490" spans="2:86" ht="5.25" customHeight="1" thickBot="1" x14ac:dyDescent="0.2">
      <c r="B490" s="31"/>
      <c r="C490" s="31"/>
      <c r="E490" s="235"/>
      <c r="F490" s="236"/>
      <c r="G490" s="237"/>
      <c r="H490" s="293"/>
      <c r="I490" s="294"/>
      <c r="J490" s="294"/>
      <c r="K490" s="294"/>
      <c r="L490" s="294"/>
      <c r="M490" s="294"/>
      <c r="N490" s="294"/>
      <c r="O490" s="294"/>
      <c r="P490" s="294"/>
      <c r="Q490" s="294"/>
      <c r="R490" s="294"/>
      <c r="S490" s="294"/>
      <c r="T490" s="294"/>
      <c r="U490" s="294"/>
      <c r="V490" s="295"/>
      <c r="W490" s="197"/>
      <c r="X490" s="198"/>
      <c r="Y490" s="199"/>
      <c r="Z490" s="206"/>
      <c r="AA490" s="207"/>
      <c r="AB490" s="207"/>
      <c r="AC490" s="207"/>
      <c r="AD490" s="207"/>
      <c r="AE490" s="207"/>
      <c r="AF490" s="207"/>
      <c r="AG490" s="207"/>
      <c r="AH490" s="207"/>
      <c r="AI490" s="207"/>
      <c r="AJ490" s="207"/>
      <c r="AK490" s="207"/>
      <c r="AL490" s="207"/>
      <c r="AM490" s="207"/>
      <c r="AN490" s="207"/>
      <c r="AO490" s="207"/>
      <c r="AP490" s="207"/>
      <c r="AQ490" s="207"/>
      <c r="AR490" s="207"/>
      <c r="AS490" s="207"/>
      <c r="AT490" s="207"/>
      <c r="AU490" s="207"/>
      <c r="AV490" s="207"/>
      <c r="AW490" s="207"/>
      <c r="AX490" s="207"/>
      <c r="AY490" s="207"/>
      <c r="AZ490" s="207"/>
      <c r="BA490" s="207"/>
      <c r="BB490" s="208"/>
      <c r="BC490" s="197"/>
      <c r="BD490" s="198"/>
      <c r="BE490" s="198"/>
      <c r="BF490" s="199"/>
      <c r="BG490" s="1591"/>
      <c r="BH490" s="1592"/>
      <c r="BI490" s="1592"/>
      <c r="BJ490" s="1592"/>
      <c r="BK490" s="1592"/>
      <c r="BL490" s="1592"/>
      <c r="BM490" s="1592"/>
      <c r="BN490" s="1592"/>
      <c r="BO490" s="1592"/>
      <c r="BP490" s="1592"/>
      <c r="BQ490" s="1592"/>
      <c r="BR490" s="1592"/>
      <c r="BS490" s="1592"/>
      <c r="BT490" s="1592"/>
      <c r="BU490" s="1592"/>
      <c r="BV490" s="1592"/>
      <c r="BW490" s="1592"/>
      <c r="BX490" s="1592"/>
      <c r="BY490" s="1592"/>
      <c r="BZ490" s="1592"/>
      <c r="CA490" s="1592"/>
      <c r="CB490" s="1592"/>
      <c r="CC490" s="1592"/>
      <c r="CD490" s="1592"/>
      <c r="CE490" s="1592"/>
      <c r="CF490" s="1593"/>
    </row>
    <row r="491" spans="2:86" ht="5.25" customHeight="1" x14ac:dyDescent="0.15">
      <c r="B491" s="31"/>
      <c r="C491" s="31"/>
      <c r="AT491" s="56"/>
      <c r="AU491" s="56"/>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row>
    <row r="492" spans="2:86" ht="5.25" customHeight="1" x14ac:dyDescent="0.15">
      <c r="B492" s="13"/>
      <c r="C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row>
    <row r="493" spans="2:86" ht="5.25" customHeight="1" x14ac:dyDescent="0.15">
      <c r="B493" s="13"/>
      <c r="C493" s="13"/>
      <c r="BM493" s="12"/>
      <c r="BN493" s="12"/>
      <c r="BO493" s="12"/>
      <c r="BP493" s="12"/>
      <c r="BQ493" s="12"/>
      <c r="BR493" s="12"/>
      <c r="BS493" s="12"/>
      <c r="BT493" s="12"/>
      <c r="BU493" s="12"/>
      <c r="BV493" s="12"/>
      <c r="BW493" s="12"/>
      <c r="BX493" s="12"/>
      <c r="BY493" s="13"/>
      <c r="BZ493" s="13"/>
      <c r="CA493" s="13"/>
      <c r="CB493" s="13"/>
      <c r="CC493" s="13"/>
      <c r="CD493" s="13"/>
      <c r="CE493" s="13"/>
      <c r="CF493" s="13"/>
    </row>
    <row r="494" spans="2:86" x14ac:dyDescent="0.15">
      <c r="B494" s="13"/>
      <c r="C494" s="13"/>
      <c r="BM494" s="13"/>
      <c r="BN494" s="13"/>
      <c r="BO494" s="13"/>
      <c r="BP494" s="13"/>
      <c r="BQ494" s="13"/>
      <c r="BR494" s="13"/>
      <c r="BS494" s="13"/>
      <c r="BT494" s="13"/>
      <c r="BU494" s="13"/>
      <c r="BV494" s="13"/>
      <c r="BW494" s="13"/>
      <c r="BX494" s="13"/>
      <c r="BY494" s="13"/>
      <c r="BZ494" s="13"/>
      <c r="CA494" s="13"/>
      <c r="CB494" s="13"/>
      <c r="CC494" s="13"/>
      <c r="CD494" s="13"/>
      <c r="CE494" s="13"/>
      <c r="CF494" s="13"/>
    </row>
    <row r="495" spans="2:86" x14ac:dyDescent="0.15">
      <c r="B495" s="13"/>
      <c r="C495" s="13"/>
      <c r="BM495" s="13"/>
      <c r="BN495" s="13"/>
      <c r="BO495" s="13"/>
      <c r="BP495" s="13"/>
      <c r="BQ495" s="13"/>
      <c r="BR495" s="13"/>
      <c r="BS495" s="13"/>
      <c r="BT495" s="13"/>
      <c r="BU495" s="13"/>
      <c r="BV495" s="13"/>
      <c r="BW495" s="13"/>
      <c r="BX495" s="13"/>
      <c r="BY495" s="13"/>
      <c r="BZ495" s="13"/>
      <c r="CA495" s="13"/>
      <c r="CB495" s="13"/>
      <c r="CC495" s="13"/>
      <c r="CD495" s="13"/>
      <c r="CE495" s="13"/>
      <c r="CF495" s="13"/>
    </row>
    <row r="496" spans="2:86" x14ac:dyDescent="0.15">
      <c r="B496" s="13"/>
      <c r="C496" s="13"/>
      <c r="BM496" s="13"/>
      <c r="BN496" s="13"/>
      <c r="BO496" s="13"/>
      <c r="BP496" s="13"/>
      <c r="BQ496" s="13"/>
      <c r="BR496" s="13"/>
      <c r="BS496" s="13"/>
      <c r="BT496" s="13"/>
      <c r="BU496" s="13"/>
      <c r="BV496" s="13"/>
      <c r="BW496" s="13"/>
      <c r="BX496" s="13"/>
      <c r="BY496" s="13"/>
      <c r="BZ496" s="13"/>
      <c r="CA496" s="13"/>
      <c r="CB496" s="13"/>
      <c r="CC496" s="13"/>
      <c r="CD496" s="13"/>
      <c r="CE496" s="13"/>
      <c r="CF496" s="13"/>
    </row>
  </sheetData>
  <mergeCells count="841">
    <mergeCell ref="A301:B430"/>
    <mergeCell ref="C301:D447"/>
    <mergeCell ref="BZ311:CE313"/>
    <mergeCell ref="BQ311:BX313"/>
    <mergeCell ref="BY314:BY316"/>
    <mergeCell ref="BQ314:BX316"/>
    <mergeCell ref="BH311:BO313"/>
    <mergeCell ref="BY311:BY313"/>
    <mergeCell ref="BQ317:BX319"/>
    <mergeCell ref="AR314:BG316"/>
    <mergeCell ref="AG314:AQ316"/>
    <mergeCell ref="AD315:AD317"/>
    <mergeCell ref="AG311:AQ313"/>
    <mergeCell ref="E315:O317"/>
    <mergeCell ref="E326:K328"/>
    <mergeCell ref="AG323:AQ325"/>
    <mergeCell ref="AR323:BG325"/>
    <mergeCell ref="E329:K331"/>
    <mergeCell ref="L326:AD328"/>
    <mergeCell ref="BH305:BO307"/>
    <mergeCell ref="BZ301:CF304"/>
    <mergeCell ref="BY305:BY307"/>
    <mergeCell ref="BZ305:CE307"/>
    <mergeCell ref="J404:AJ407"/>
    <mergeCell ref="BT247:CF252"/>
    <mergeCell ref="BM247:BN252"/>
    <mergeCell ref="BU447:CE449"/>
    <mergeCell ref="E332:O334"/>
    <mergeCell ref="BG483:CF490"/>
    <mergeCell ref="BA274:CG276"/>
    <mergeCell ref="BA280:BD282"/>
    <mergeCell ref="L381:R384"/>
    <mergeCell ref="S335:AD337"/>
    <mergeCell ref="E366:O368"/>
    <mergeCell ref="AG342:BD344"/>
    <mergeCell ref="S318:AD320"/>
    <mergeCell ref="L321:AD325"/>
    <mergeCell ref="E338:K342"/>
    <mergeCell ref="AD349:AD351"/>
    <mergeCell ref="E349:O351"/>
    <mergeCell ref="E346:K348"/>
    <mergeCell ref="S352:AD354"/>
    <mergeCell ref="AG350:BI352"/>
    <mergeCell ref="E321:K325"/>
    <mergeCell ref="AG339:BD341"/>
    <mergeCell ref="L329:AD331"/>
    <mergeCell ref="AG301:AQ304"/>
    <mergeCell ref="BA277:BD279"/>
    <mergeCell ref="BR5:CG7"/>
    <mergeCell ref="Y19:BH21"/>
    <mergeCell ref="Y22:BD27"/>
    <mergeCell ref="BE22:BH27"/>
    <mergeCell ref="CF314:CF316"/>
    <mergeCell ref="CF308:CF310"/>
    <mergeCell ref="BP311:BP313"/>
    <mergeCell ref="CF305:CF307"/>
    <mergeCell ref="BZ308:CE310"/>
    <mergeCell ref="BP308:BP310"/>
    <mergeCell ref="BZ314:CE316"/>
    <mergeCell ref="AE246:AI256"/>
    <mergeCell ref="J246:AA250"/>
    <mergeCell ref="J251:AA256"/>
    <mergeCell ref="E312:K314"/>
    <mergeCell ref="BD247:BL252"/>
    <mergeCell ref="BP305:BP307"/>
    <mergeCell ref="BQ305:BX307"/>
    <mergeCell ref="BY308:BY310"/>
    <mergeCell ref="BQ308:BX310"/>
    <mergeCell ref="L309:AD311"/>
    <mergeCell ref="P315:AC317"/>
    <mergeCell ref="L312:AD314"/>
    <mergeCell ref="E309:K311"/>
    <mergeCell ref="G257:L260"/>
    <mergeCell ref="BH308:BO310"/>
    <mergeCell ref="AR311:BG313"/>
    <mergeCell ref="E304:K308"/>
    <mergeCell ref="E298:Z300"/>
    <mergeCell ref="AR301:BG304"/>
    <mergeCell ref="AG308:AQ310"/>
    <mergeCell ref="BA272:CG273"/>
    <mergeCell ref="BA181:BC258"/>
    <mergeCell ref="CG223:CG228"/>
    <mergeCell ref="BQ235:BS240"/>
    <mergeCell ref="BD235:BP240"/>
    <mergeCell ref="BO247:BP252"/>
    <mergeCell ref="BQ247:BS252"/>
    <mergeCell ref="AR305:BG307"/>
    <mergeCell ref="AG305:AQ307"/>
    <mergeCell ref="L304:AD308"/>
    <mergeCell ref="AD284:AD287"/>
    <mergeCell ref="AX279:AX281"/>
    <mergeCell ref="S301:AD303"/>
    <mergeCell ref="BT253:CF258"/>
    <mergeCell ref="J231:AA235"/>
    <mergeCell ref="J236:AA241"/>
    <mergeCell ref="AB246:AD256"/>
    <mergeCell ref="B272:C274"/>
    <mergeCell ref="D272:J281"/>
    <mergeCell ref="B282:J287"/>
    <mergeCell ref="B103:J107"/>
    <mergeCell ref="B108:J134"/>
    <mergeCell ref="M103:O107"/>
    <mergeCell ref="M108:O113"/>
    <mergeCell ref="P103:AF107"/>
    <mergeCell ref="P108:AF113"/>
    <mergeCell ref="M114:P118"/>
    <mergeCell ref="Q114:AO118"/>
    <mergeCell ref="M119:O123"/>
    <mergeCell ref="M124:O129"/>
    <mergeCell ref="P119:AF123"/>
    <mergeCell ref="P124:AF129"/>
    <mergeCell ref="M130:P134"/>
    <mergeCell ref="AG269:AX271"/>
    <mergeCell ref="AL257:AX260"/>
    <mergeCell ref="AM261:AV268"/>
    <mergeCell ref="AW261:AX268"/>
    <mergeCell ref="AB216:AD226"/>
    <mergeCell ref="K279:U281"/>
    <mergeCell ref="AI279:AI281"/>
    <mergeCell ref="K272:V273"/>
    <mergeCell ref="BT223:CF228"/>
    <mergeCell ref="CG163:CG168"/>
    <mergeCell ref="CG169:CG174"/>
    <mergeCell ref="BD127:BP132"/>
    <mergeCell ref="G227:L230"/>
    <mergeCell ref="BQ127:BS132"/>
    <mergeCell ref="BT127:CF132"/>
    <mergeCell ref="CD268:CG271"/>
    <mergeCell ref="BA268:CA271"/>
    <mergeCell ref="CB268:CC271"/>
    <mergeCell ref="CG253:CG258"/>
    <mergeCell ref="BQ253:BS258"/>
    <mergeCell ref="BT211:CF216"/>
    <mergeCell ref="CG247:CG252"/>
    <mergeCell ref="BD256:BP258"/>
    <mergeCell ref="CG127:CG132"/>
    <mergeCell ref="BQ133:BS138"/>
    <mergeCell ref="BT133:CF138"/>
    <mergeCell ref="CG133:CG138"/>
    <mergeCell ref="BQ139:BS144"/>
    <mergeCell ref="BT139:CF144"/>
    <mergeCell ref="CG139:CG144"/>
    <mergeCell ref="BD253:BP255"/>
    <mergeCell ref="BQ145:BS150"/>
    <mergeCell ref="J174:AA179"/>
    <mergeCell ref="M165:AM168"/>
    <mergeCell ref="AB184:AD194"/>
    <mergeCell ref="AW165:AX168"/>
    <mergeCell ref="AJ154:AM164"/>
    <mergeCell ref="AE154:AI164"/>
    <mergeCell ref="J159:AA164"/>
    <mergeCell ref="AT216:AX226"/>
    <mergeCell ref="AN216:AQ226"/>
    <mergeCell ref="AE216:AI226"/>
    <mergeCell ref="J216:AA220"/>
    <mergeCell ref="J221:AA226"/>
    <mergeCell ref="AJ184:AM194"/>
    <mergeCell ref="AJ199:AM209"/>
    <mergeCell ref="BQ109:BS114"/>
    <mergeCell ref="AN210:AQ213"/>
    <mergeCell ref="AR210:AV213"/>
    <mergeCell ref="G184:I188"/>
    <mergeCell ref="G221:I226"/>
    <mergeCell ref="M227:AK230"/>
    <mergeCell ref="AR199:AS209"/>
    <mergeCell ref="AM140:AW147"/>
    <mergeCell ref="BD187:BP192"/>
    <mergeCell ref="BD109:BF114"/>
    <mergeCell ref="BG109:BP114"/>
    <mergeCell ref="AG103:AM113"/>
    <mergeCell ref="AN103:AX113"/>
    <mergeCell ref="BD121:BP126"/>
    <mergeCell ref="BD133:BP138"/>
    <mergeCell ref="BD145:BF168"/>
    <mergeCell ref="BQ193:BS198"/>
    <mergeCell ref="BQ181:BS186"/>
    <mergeCell ref="K135:L147"/>
    <mergeCell ref="M180:AM183"/>
    <mergeCell ref="AN180:AQ183"/>
    <mergeCell ref="AR180:AV183"/>
    <mergeCell ref="AD140:AL147"/>
    <mergeCell ref="AR154:AS164"/>
    <mergeCell ref="BI5:BQ7"/>
    <mergeCell ref="BI20:BQ23"/>
    <mergeCell ref="BR24:CG27"/>
    <mergeCell ref="BG151:BP156"/>
    <mergeCell ref="BD169:BP174"/>
    <mergeCell ref="BG145:BP150"/>
    <mergeCell ref="BD139:BP144"/>
    <mergeCell ref="CG97:CG102"/>
    <mergeCell ref="BD91:BF102"/>
    <mergeCell ref="BQ37:BS42"/>
    <mergeCell ref="BT37:CF42"/>
    <mergeCell ref="CG37:CG42"/>
    <mergeCell ref="BD43:BF48"/>
    <mergeCell ref="BG43:BP48"/>
    <mergeCell ref="BQ43:BS48"/>
    <mergeCell ref="BT43:CF48"/>
    <mergeCell ref="CG43:CG48"/>
    <mergeCell ref="CG109:CG114"/>
    <mergeCell ref="BQ115:BS120"/>
    <mergeCell ref="BT115:CF120"/>
    <mergeCell ref="CG115:CG120"/>
    <mergeCell ref="BQ121:BS126"/>
    <mergeCell ref="BT121:CF126"/>
    <mergeCell ref="CG121:CG126"/>
    <mergeCell ref="AJ246:AM256"/>
    <mergeCell ref="BQ175:BS180"/>
    <mergeCell ref="AT246:AX256"/>
    <mergeCell ref="AN246:AQ256"/>
    <mergeCell ref="AR216:AS226"/>
    <mergeCell ref="AB199:AD209"/>
    <mergeCell ref="G210:L213"/>
    <mergeCell ref="M210:AM213"/>
    <mergeCell ref="AN231:AQ241"/>
    <mergeCell ref="BD199:BP204"/>
    <mergeCell ref="G199:I203"/>
    <mergeCell ref="AN195:AQ198"/>
    <mergeCell ref="AR195:AV198"/>
    <mergeCell ref="J189:AA194"/>
    <mergeCell ref="M195:AM198"/>
    <mergeCell ref="AE184:AI194"/>
    <mergeCell ref="AW195:AX198"/>
    <mergeCell ref="BD181:BP186"/>
    <mergeCell ref="AT184:AX194"/>
    <mergeCell ref="AW180:AX183"/>
    <mergeCell ref="BD229:BP234"/>
    <mergeCell ref="BD223:BP228"/>
    <mergeCell ref="BQ223:BS228"/>
    <mergeCell ref="BQ241:BS246"/>
    <mergeCell ref="P14:X18"/>
    <mergeCell ref="Y14:BH18"/>
    <mergeCell ref="AT231:AX241"/>
    <mergeCell ref="BR12:CG15"/>
    <mergeCell ref="BI16:BQ19"/>
    <mergeCell ref="BR16:CG19"/>
    <mergeCell ref="AF28:AK31"/>
    <mergeCell ref="P28:S31"/>
    <mergeCell ref="G195:L198"/>
    <mergeCell ref="AE231:AI241"/>
    <mergeCell ref="AJ231:AM241"/>
    <mergeCell ref="AR231:AS241"/>
    <mergeCell ref="P9:X13"/>
    <mergeCell ref="Y9:BH13"/>
    <mergeCell ref="G154:I158"/>
    <mergeCell ref="AR165:AV168"/>
    <mergeCell ref="G216:I220"/>
    <mergeCell ref="AN154:AQ164"/>
    <mergeCell ref="AJ169:AM179"/>
    <mergeCell ref="AN169:AQ179"/>
    <mergeCell ref="AR169:AS179"/>
    <mergeCell ref="AN199:AQ209"/>
    <mergeCell ref="AJ216:AM226"/>
    <mergeCell ref="G236:I241"/>
    <mergeCell ref="E20:O22"/>
    <mergeCell ref="AQ37:AX40"/>
    <mergeCell ref="W41:AC44"/>
    <mergeCell ref="AD41:AD44"/>
    <mergeCell ref="B216:D260"/>
    <mergeCell ref="G189:I194"/>
    <mergeCell ref="B154:D159"/>
    <mergeCell ref="E246:F260"/>
    <mergeCell ref="J204:AA209"/>
    <mergeCell ref="J199:AA203"/>
    <mergeCell ref="G204:I209"/>
    <mergeCell ref="G242:L245"/>
    <mergeCell ref="M242:AK245"/>
    <mergeCell ref="E216:F230"/>
    <mergeCell ref="M257:AK260"/>
    <mergeCell ref="E231:F245"/>
    <mergeCell ref="G231:I235"/>
    <mergeCell ref="AB231:AD241"/>
    <mergeCell ref="G251:I256"/>
    <mergeCell ref="J184:AA188"/>
    <mergeCell ref="AE199:AI209"/>
    <mergeCell ref="AL227:AX230"/>
    <mergeCell ref="J169:AA173"/>
    <mergeCell ref="AT169:AX179"/>
    <mergeCell ref="E154:F168"/>
    <mergeCell ref="G169:I173"/>
    <mergeCell ref="E184:F198"/>
    <mergeCell ref="G180:L183"/>
    <mergeCell ref="G246:I250"/>
    <mergeCell ref="E199:F213"/>
    <mergeCell ref="G426:I429"/>
    <mergeCell ref="CE2:CG4"/>
    <mergeCell ref="AE284:AW287"/>
    <mergeCell ref="K274:V276"/>
    <mergeCell ref="BR8:CG11"/>
    <mergeCell ref="BI12:BQ15"/>
    <mergeCell ref="W274:AI276"/>
    <mergeCell ref="AJ274:AX276"/>
    <mergeCell ref="W279:AH281"/>
    <mergeCell ref="B33:AS36"/>
    <mergeCell ref="W272:AI273"/>
    <mergeCell ref="BR20:CG23"/>
    <mergeCell ref="BI24:BQ27"/>
    <mergeCell ref="P19:X21"/>
    <mergeCell ref="P22:X27"/>
    <mergeCell ref="BI8:BQ11"/>
    <mergeCell ref="F28:J31"/>
    <mergeCell ref="K28:O31"/>
    <mergeCell ref="B2:F5"/>
    <mergeCell ref="R2:BD5"/>
    <mergeCell ref="K2:Q5"/>
    <mergeCell ref="G2:J5"/>
    <mergeCell ref="V279:V281"/>
    <mergeCell ref="B23:H25"/>
    <mergeCell ref="G400:I403"/>
    <mergeCell ref="G397:I399"/>
    <mergeCell ref="BN394:CF396"/>
    <mergeCell ref="CF389:CF392"/>
    <mergeCell ref="BE385:BP388"/>
    <mergeCell ref="AE385:AP388"/>
    <mergeCell ref="AQ385:AQ388"/>
    <mergeCell ref="AD385:AD388"/>
    <mergeCell ref="S385:AC388"/>
    <mergeCell ref="E385:R388"/>
    <mergeCell ref="BD385:BD388"/>
    <mergeCell ref="E397:F407"/>
    <mergeCell ref="E389:AZ390"/>
    <mergeCell ref="E391:AU392"/>
    <mergeCell ref="E394:Y396"/>
    <mergeCell ref="BA389:BQ392"/>
    <mergeCell ref="CF385:CF388"/>
    <mergeCell ref="BS385:CE388"/>
    <mergeCell ref="AN404:AT407"/>
    <mergeCell ref="AK404:AM407"/>
    <mergeCell ref="AA397:AC403"/>
    <mergeCell ref="G404:I407"/>
    <mergeCell ref="BR389:BR392"/>
    <mergeCell ref="CF438:CF440"/>
    <mergeCell ref="AW430:BC433"/>
    <mergeCell ref="BT403:CE408"/>
    <mergeCell ref="J411:Z414"/>
    <mergeCell ref="J415:AJ418"/>
    <mergeCell ref="AN415:AT418"/>
    <mergeCell ref="J400:Z403"/>
    <mergeCell ref="AD397:AJ403"/>
    <mergeCell ref="AN397:AV403"/>
    <mergeCell ref="AU404:BL407"/>
    <mergeCell ref="BF438:BT440"/>
    <mergeCell ref="BN397:BS402"/>
    <mergeCell ref="CF403:CF408"/>
    <mergeCell ref="CF397:CF402"/>
    <mergeCell ref="BN403:BS408"/>
    <mergeCell ref="J397:Z399"/>
    <mergeCell ref="BY397:CE402"/>
    <mergeCell ref="BT397:BX399"/>
    <mergeCell ref="BL397:BL403"/>
    <mergeCell ref="AK397:AM403"/>
    <mergeCell ref="BS409:BX410"/>
    <mergeCell ref="BN409:BR416"/>
    <mergeCell ref="BS411:CF412"/>
    <mergeCell ref="AW408:BC414"/>
    <mergeCell ref="BN444:BT446"/>
    <mergeCell ref="BN417:BS424"/>
    <mergeCell ref="BT421:CF424"/>
    <mergeCell ref="BN425:BR429"/>
    <mergeCell ref="BL430:BL433"/>
    <mergeCell ref="CF441:CF443"/>
    <mergeCell ref="BU444:CE446"/>
    <mergeCell ref="AU415:BL418"/>
    <mergeCell ref="BW415:CE416"/>
    <mergeCell ref="BT417:CF420"/>
    <mergeCell ref="BF444:BM449"/>
    <mergeCell ref="BD419:BK425"/>
    <mergeCell ref="BF435:CB437"/>
    <mergeCell ref="BF441:BT443"/>
    <mergeCell ref="CF415:CF416"/>
    <mergeCell ref="Z444:BD446"/>
    <mergeCell ref="J430:AN433"/>
    <mergeCell ref="AK426:AM429"/>
    <mergeCell ref="BD430:BK433"/>
    <mergeCell ref="AO430:AV433"/>
    <mergeCell ref="E435:AH437"/>
    <mergeCell ref="E408:F418"/>
    <mergeCell ref="BU441:CE443"/>
    <mergeCell ref="BS413:CA414"/>
    <mergeCell ref="AY476:CF477"/>
    <mergeCell ref="AY478:CF479"/>
    <mergeCell ref="E419:F429"/>
    <mergeCell ref="J419:Z421"/>
    <mergeCell ref="J422:Z425"/>
    <mergeCell ref="J426:AJ429"/>
    <mergeCell ref="AN426:AT429"/>
    <mergeCell ref="AU426:BL429"/>
    <mergeCell ref="CF444:CF446"/>
    <mergeCell ref="CF447:CF449"/>
    <mergeCell ref="AN472:AN474"/>
    <mergeCell ref="G422:I425"/>
    <mergeCell ref="BS425:CF429"/>
    <mergeCell ref="W441:Y443"/>
    <mergeCell ref="Z438:BD440"/>
    <mergeCell ref="BR462:CE464"/>
    <mergeCell ref="AY465:BB467"/>
    <mergeCell ref="CF465:CF467"/>
    <mergeCell ref="BX465:CE467"/>
    <mergeCell ref="BU438:CE440"/>
    <mergeCell ref="BR465:BW467"/>
    <mergeCell ref="BH465:BP467"/>
    <mergeCell ref="BQ465:BQ467"/>
    <mergeCell ref="CF462:CF464"/>
    <mergeCell ref="AY462:BQ464"/>
    <mergeCell ref="E472:V474"/>
    <mergeCell ref="AY459:BM461"/>
    <mergeCell ref="W472:AM474"/>
    <mergeCell ref="G438:I440"/>
    <mergeCell ref="AN469:AN471"/>
    <mergeCell ref="AY468:CF469"/>
    <mergeCell ref="AY470:CF471"/>
    <mergeCell ref="AY472:CF473"/>
    <mergeCell ref="AY474:CF475"/>
    <mergeCell ref="BF451:CF458"/>
    <mergeCell ref="E438:F443"/>
    <mergeCell ref="G453:I455"/>
    <mergeCell ref="J453:V455"/>
    <mergeCell ref="W453:Y455"/>
    <mergeCell ref="J438:V440"/>
    <mergeCell ref="W438:Y440"/>
    <mergeCell ref="W450:Y452"/>
    <mergeCell ref="Z450:BD452"/>
    <mergeCell ref="G441:I443"/>
    <mergeCell ref="Z441:BD443"/>
    <mergeCell ref="BN447:BT449"/>
    <mergeCell ref="E444:F449"/>
    <mergeCell ref="E469:V471"/>
    <mergeCell ref="E462:AT468"/>
    <mergeCell ref="W469:AM471"/>
    <mergeCell ref="J441:V443"/>
    <mergeCell ref="G450:I452"/>
    <mergeCell ref="J450:V452"/>
    <mergeCell ref="E459:AV461"/>
    <mergeCell ref="Z453:BD455"/>
    <mergeCell ref="G444:I446"/>
    <mergeCell ref="J444:V446"/>
    <mergeCell ref="W444:Y446"/>
    <mergeCell ref="G447:I449"/>
    <mergeCell ref="J447:V449"/>
    <mergeCell ref="W447:Y449"/>
    <mergeCell ref="Z447:BD449"/>
    <mergeCell ref="AR456:BD458"/>
    <mergeCell ref="E450:F455"/>
    <mergeCell ref="BC465:BG467"/>
    <mergeCell ref="CF320:CF322"/>
    <mergeCell ref="BY330:CF332"/>
    <mergeCell ref="BR385:BR388"/>
    <mergeCell ref="G419:I421"/>
    <mergeCell ref="AA419:AC425"/>
    <mergeCell ref="AD419:AJ425"/>
    <mergeCell ref="AK419:AM425"/>
    <mergeCell ref="AW419:BC425"/>
    <mergeCell ref="BD408:BK414"/>
    <mergeCell ref="BL419:BL425"/>
    <mergeCell ref="BL408:BL414"/>
    <mergeCell ref="G411:I414"/>
    <mergeCell ref="G415:I418"/>
    <mergeCell ref="AK415:AM418"/>
    <mergeCell ref="J408:Z410"/>
    <mergeCell ref="AN419:AV425"/>
    <mergeCell ref="G408:I410"/>
    <mergeCell ref="AA408:AC414"/>
    <mergeCell ref="AD408:AJ414"/>
    <mergeCell ref="AK408:AM414"/>
    <mergeCell ref="AN408:AV414"/>
    <mergeCell ref="AR385:BC388"/>
    <mergeCell ref="BQ377:BQ384"/>
    <mergeCell ref="AE377:AP380"/>
    <mergeCell ref="BS389:CE392"/>
    <mergeCell ref="AW397:BC403"/>
    <mergeCell ref="BD397:BK403"/>
    <mergeCell ref="BE377:BP384"/>
    <mergeCell ref="BR373:CF374"/>
    <mergeCell ref="AR377:BC380"/>
    <mergeCell ref="BO365:BW368"/>
    <mergeCell ref="BE373:BQ376"/>
    <mergeCell ref="AG365:BN368"/>
    <mergeCell ref="AE381:AP384"/>
    <mergeCell ref="BD381:BD384"/>
    <mergeCell ref="AR373:BD374"/>
    <mergeCell ref="CF365:CF368"/>
    <mergeCell ref="AR375:BD376"/>
    <mergeCell ref="CF381:CF384"/>
    <mergeCell ref="AR381:BC384"/>
    <mergeCell ref="BY365:CE368"/>
    <mergeCell ref="BD377:BD380"/>
    <mergeCell ref="BS377:CE380"/>
    <mergeCell ref="CF377:CF380"/>
    <mergeCell ref="BR375:CF376"/>
    <mergeCell ref="BR377:BR380"/>
    <mergeCell ref="BS381:CE384"/>
    <mergeCell ref="BR381:BR384"/>
    <mergeCell ref="BQ385:BQ388"/>
    <mergeCell ref="BP314:BP316"/>
    <mergeCell ref="K284:AC287"/>
    <mergeCell ref="AR308:BG310"/>
    <mergeCell ref="CF357:CF360"/>
    <mergeCell ref="BY317:BY319"/>
    <mergeCell ref="CF311:CF313"/>
    <mergeCell ref="BH301:BP304"/>
    <mergeCell ref="AG298:BV300"/>
    <mergeCell ref="BQ301:BY304"/>
    <mergeCell ref="E318:R320"/>
    <mergeCell ref="E301:R303"/>
    <mergeCell ref="CD296:CF298"/>
    <mergeCell ref="AD332:AD334"/>
    <mergeCell ref="P332:AC334"/>
    <mergeCell ref="BH314:BO316"/>
    <mergeCell ref="CF317:CF319"/>
    <mergeCell ref="BY333:CE335"/>
    <mergeCell ref="CF342:CF344"/>
    <mergeCell ref="BP333:BW335"/>
    <mergeCell ref="BQ323:BX325"/>
    <mergeCell ref="BY323:BY325"/>
    <mergeCell ref="BX357:BX360"/>
    <mergeCell ref="BO357:BW360"/>
    <mergeCell ref="CF323:CF325"/>
    <mergeCell ref="BE330:BO332"/>
    <mergeCell ref="BH323:BO325"/>
    <mergeCell ref="BP323:BP325"/>
    <mergeCell ref="BE339:BO341"/>
    <mergeCell ref="BO353:BX356"/>
    <mergeCell ref="BP342:BW344"/>
    <mergeCell ref="BY336:CE338"/>
    <mergeCell ref="BY357:CE360"/>
    <mergeCell ref="BE345:BX348"/>
    <mergeCell ref="BE342:BO344"/>
    <mergeCell ref="BX339:BX341"/>
    <mergeCell ref="BE336:BO338"/>
    <mergeCell ref="AG353:BN356"/>
    <mergeCell ref="AG357:BN360"/>
    <mergeCell ref="AG345:BD347"/>
    <mergeCell ref="BX336:BX338"/>
    <mergeCell ref="E373:R376"/>
    <mergeCell ref="S377:AC380"/>
    <mergeCell ref="L363:AD365"/>
    <mergeCell ref="P349:AC351"/>
    <mergeCell ref="L338:AD342"/>
    <mergeCell ref="S373:AD376"/>
    <mergeCell ref="AQ377:AQ380"/>
    <mergeCell ref="BX365:BX368"/>
    <mergeCell ref="CF339:CF341"/>
    <mergeCell ref="CF336:CF338"/>
    <mergeCell ref="BO361:BW364"/>
    <mergeCell ref="BP339:BW341"/>
    <mergeCell ref="BX361:BX364"/>
    <mergeCell ref="AG361:BN364"/>
    <mergeCell ref="AD377:AD380"/>
    <mergeCell ref="E377:K384"/>
    <mergeCell ref="E370:AL372"/>
    <mergeCell ref="AD381:AD384"/>
    <mergeCell ref="S381:AC384"/>
    <mergeCell ref="E360:K362"/>
    <mergeCell ref="AR369:BN371"/>
    <mergeCell ref="L377:R380"/>
    <mergeCell ref="AE373:AQ376"/>
    <mergeCell ref="AQ381:AQ384"/>
    <mergeCell ref="E335:R337"/>
    <mergeCell ref="L346:AD348"/>
    <mergeCell ref="E363:K365"/>
    <mergeCell ref="E355:K359"/>
    <mergeCell ref="L360:AD362"/>
    <mergeCell ref="CF361:CF364"/>
    <mergeCell ref="BY342:CE344"/>
    <mergeCell ref="BY361:CE364"/>
    <mergeCell ref="BY345:CE348"/>
    <mergeCell ref="BX342:BX344"/>
    <mergeCell ref="CF333:CF335"/>
    <mergeCell ref="BY353:CF356"/>
    <mergeCell ref="CF345:CF348"/>
    <mergeCell ref="BY339:CE341"/>
    <mergeCell ref="AG336:BD338"/>
    <mergeCell ref="P366:AC368"/>
    <mergeCell ref="AD366:AD368"/>
    <mergeCell ref="E352:R354"/>
    <mergeCell ref="L355:AD359"/>
    <mergeCell ref="E343:K345"/>
    <mergeCell ref="L343:AD345"/>
    <mergeCell ref="BY320:BY322"/>
    <mergeCell ref="BQ320:BX322"/>
    <mergeCell ref="BZ317:CE319"/>
    <mergeCell ref="BP336:BW338"/>
    <mergeCell ref="BE333:BO335"/>
    <mergeCell ref="AG333:BD335"/>
    <mergeCell ref="BH317:BO319"/>
    <mergeCell ref="AR317:BG319"/>
    <mergeCell ref="AR320:BG322"/>
    <mergeCell ref="BH320:BO322"/>
    <mergeCell ref="BP320:BP322"/>
    <mergeCell ref="BP317:BP319"/>
    <mergeCell ref="AG330:BD332"/>
    <mergeCell ref="AG320:AQ322"/>
    <mergeCell ref="AG317:AQ319"/>
    <mergeCell ref="AG327:AY329"/>
    <mergeCell ref="BP330:BX332"/>
    <mergeCell ref="BX333:BX335"/>
    <mergeCell ref="BZ320:CE322"/>
    <mergeCell ref="BZ323:CE325"/>
    <mergeCell ref="B57:J63"/>
    <mergeCell ref="B64:J69"/>
    <mergeCell ref="AQ49:AW52"/>
    <mergeCell ref="AX49:AX52"/>
    <mergeCell ref="AE41:AP44"/>
    <mergeCell ref="AQ41:AW44"/>
    <mergeCell ref="AX41:AX44"/>
    <mergeCell ref="AX61:AX64"/>
    <mergeCell ref="B49:J56"/>
    <mergeCell ref="K61:AC64"/>
    <mergeCell ref="AD61:AD64"/>
    <mergeCell ref="AE61:AW64"/>
    <mergeCell ref="K53:AD56"/>
    <mergeCell ref="AM53:AW56"/>
    <mergeCell ref="AX53:AX56"/>
    <mergeCell ref="AQ45:AW48"/>
    <mergeCell ref="AX45:AX48"/>
    <mergeCell ref="AE49:AP52"/>
    <mergeCell ref="K49:V52"/>
    <mergeCell ref="W49:AC52"/>
    <mergeCell ref="AD49:AD52"/>
    <mergeCell ref="M140:N147"/>
    <mergeCell ref="B26:E27"/>
    <mergeCell ref="F26:J27"/>
    <mergeCell ref="K26:O27"/>
    <mergeCell ref="B28:E31"/>
    <mergeCell ref="B37:H41"/>
    <mergeCell ref="K37:V40"/>
    <mergeCell ref="W45:AC48"/>
    <mergeCell ref="AD45:AD48"/>
    <mergeCell ref="W37:AD40"/>
    <mergeCell ref="K45:V48"/>
    <mergeCell ref="BD103:BP108"/>
    <mergeCell ref="BD115:BF120"/>
    <mergeCell ref="BG115:BP120"/>
    <mergeCell ref="AE57:AX60"/>
    <mergeCell ref="K65:AD68"/>
    <mergeCell ref="AE65:AX68"/>
    <mergeCell ref="K77:AC80"/>
    <mergeCell ref="O99:R102"/>
    <mergeCell ref="K69:AC72"/>
    <mergeCell ref="AD77:AD80"/>
    <mergeCell ref="K85:AC89"/>
    <mergeCell ref="AD85:AD89"/>
    <mergeCell ref="K73:AD76"/>
    <mergeCell ref="AP90:AX94"/>
    <mergeCell ref="O95:R98"/>
    <mergeCell ref="V95:Z98"/>
    <mergeCell ref="V99:Z102"/>
    <mergeCell ref="R90:AA94"/>
    <mergeCell ref="AC95:AD98"/>
    <mergeCell ref="AE81:AX84"/>
    <mergeCell ref="N90:Q94"/>
    <mergeCell ref="K90:M94"/>
    <mergeCell ref="M95:N98"/>
    <mergeCell ref="B70:J77"/>
    <mergeCell ref="G174:I179"/>
    <mergeCell ref="AG119:AM129"/>
    <mergeCell ref="AP114:AX118"/>
    <mergeCell ref="AD135:AL139"/>
    <mergeCell ref="AX140:AX147"/>
    <mergeCell ref="B140:J146"/>
    <mergeCell ref="E169:F183"/>
    <mergeCell ref="Q130:AO134"/>
    <mergeCell ref="J154:AA158"/>
    <mergeCell ref="K148:M153"/>
    <mergeCell ref="N148:AL153"/>
    <mergeCell ref="AM148:AN153"/>
    <mergeCell ref="AO148:AX153"/>
    <mergeCell ref="AP130:AX134"/>
    <mergeCell ref="B135:J139"/>
    <mergeCell ref="B90:J93"/>
    <mergeCell ref="B94:J102"/>
    <mergeCell ref="AJ95:AX97"/>
    <mergeCell ref="T95:U98"/>
    <mergeCell ref="T99:U102"/>
    <mergeCell ref="AE90:AI102"/>
    <mergeCell ref="AC90:AD94"/>
    <mergeCell ref="B81:J89"/>
    <mergeCell ref="AJ279:AW281"/>
    <mergeCell ref="AX284:AX287"/>
    <mergeCell ref="K282:AD283"/>
    <mergeCell ref="AE282:AX283"/>
    <mergeCell ref="K41:V44"/>
    <mergeCell ref="K277:V278"/>
    <mergeCell ref="W277:AI278"/>
    <mergeCell ref="AJ277:AX278"/>
    <mergeCell ref="AN119:AX129"/>
    <mergeCell ref="AB154:AD164"/>
    <mergeCell ref="AB169:AD179"/>
    <mergeCell ref="AE169:AI179"/>
    <mergeCell ref="AT199:AX209"/>
    <mergeCell ref="AT154:AX164"/>
    <mergeCell ref="AD69:AD72"/>
    <mergeCell ref="AM135:AX139"/>
    <mergeCell ref="K103:L118"/>
    <mergeCell ref="M99:N102"/>
    <mergeCell ref="K81:AD84"/>
    <mergeCell ref="AJ90:AL94"/>
    <mergeCell ref="AM90:AO94"/>
    <mergeCell ref="K119:L134"/>
    <mergeCell ref="O135:AC139"/>
    <mergeCell ref="K57:AD60"/>
    <mergeCell ref="BB28:BH31"/>
    <mergeCell ref="AJ272:AX273"/>
    <mergeCell ref="AE45:AP48"/>
    <mergeCell ref="BD193:BP198"/>
    <mergeCell ref="BD211:BP216"/>
    <mergeCell ref="AN184:AQ194"/>
    <mergeCell ref="AR184:AS194"/>
    <mergeCell ref="AL242:AX245"/>
    <mergeCell ref="B261:AF268"/>
    <mergeCell ref="AG261:AL268"/>
    <mergeCell ref="M135:N139"/>
    <mergeCell ref="AW210:AX213"/>
    <mergeCell ref="B147:J153"/>
    <mergeCell ref="O140:AC147"/>
    <mergeCell ref="G165:L168"/>
    <mergeCell ref="AN165:AQ168"/>
    <mergeCell ref="AR246:AS256"/>
    <mergeCell ref="AE37:AP40"/>
    <mergeCell ref="BI28:CG31"/>
    <mergeCell ref="T28:AE31"/>
    <mergeCell ref="AL28:AX31"/>
    <mergeCell ref="AY28:BA31"/>
    <mergeCell ref="G159:I164"/>
    <mergeCell ref="BQ61:BS66"/>
    <mergeCell ref="AE53:AL56"/>
    <mergeCell ref="AJ98:AX102"/>
    <mergeCell ref="CG61:CG66"/>
    <mergeCell ref="BD67:BP72"/>
    <mergeCell ref="BQ67:BS72"/>
    <mergeCell ref="BT67:CF72"/>
    <mergeCell ref="CG67:CG72"/>
    <mergeCell ref="BD73:BF90"/>
    <mergeCell ref="BG91:BP96"/>
    <mergeCell ref="AE73:AX80"/>
    <mergeCell ref="BD55:BP60"/>
    <mergeCell ref="BQ55:BS60"/>
    <mergeCell ref="AE69:AW72"/>
    <mergeCell ref="AX69:AX72"/>
    <mergeCell ref="BT55:CF60"/>
    <mergeCell ref="BQ97:BS102"/>
    <mergeCell ref="BT97:CF102"/>
    <mergeCell ref="BQ49:BS54"/>
    <mergeCell ref="BT49:CF54"/>
    <mergeCell ref="CG49:CG54"/>
    <mergeCell ref="AE85:AW89"/>
    <mergeCell ref="AX85:AX89"/>
    <mergeCell ref="BD49:BP54"/>
    <mergeCell ref="BD37:BF42"/>
    <mergeCell ref="BG37:BP42"/>
    <mergeCell ref="BQ103:BS108"/>
    <mergeCell ref="BT103:CF108"/>
    <mergeCell ref="CG103:CG108"/>
    <mergeCell ref="BQ73:BS78"/>
    <mergeCell ref="BT73:CF78"/>
    <mergeCell ref="CG73:CG78"/>
    <mergeCell ref="BG79:BP84"/>
    <mergeCell ref="BQ79:BS84"/>
    <mergeCell ref="BT79:CF84"/>
    <mergeCell ref="CG79:CG84"/>
    <mergeCell ref="BG85:BP90"/>
    <mergeCell ref="BQ85:BS90"/>
    <mergeCell ref="BT85:CF90"/>
    <mergeCell ref="CG85:CG90"/>
    <mergeCell ref="BG73:BP78"/>
    <mergeCell ref="BG97:BP102"/>
    <mergeCell ref="BQ91:BS96"/>
    <mergeCell ref="BT91:CF96"/>
    <mergeCell ref="CG91:CG96"/>
    <mergeCell ref="CG55:CG60"/>
    <mergeCell ref="BD61:BP66"/>
    <mergeCell ref="BT61:CF66"/>
    <mergeCell ref="BT241:CF246"/>
    <mergeCell ref="CG181:CG186"/>
    <mergeCell ref="BQ187:BS192"/>
    <mergeCell ref="BT187:CF192"/>
    <mergeCell ref="CG187:CG192"/>
    <mergeCell ref="BT181:CF186"/>
    <mergeCell ref="BT109:CF114"/>
    <mergeCell ref="BQ169:BS174"/>
    <mergeCell ref="BT169:CF174"/>
    <mergeCell ref="CG241:CG246"/>
    <mergeCell ref="BT235:CF240"/>
    <mergeCell ref="CG235:CG240"/>
    <mergeCell ref="BQ199:BS204"/>
    <mergeCell ref="CG199:CG204"/>
    <mergeCell ref="BT205:CF210"/>
    <mergeCell ref="CG205:CG210"/>
    <mergeCell ref="BQ211:BS213"/>
    <mergeCell ref="BQ214:BS216"/>
    <mergeCell ref="BQ229:BS234"/>
    <mergeCell ref="CG229:CG234"/>
    <mergeCell ref="CG211:CG216"/>
    <mergeCell ref="BT229:CF234"/>
    <mergeCell ref="BT151:CF156"/>
    <mergeCell ref="BT157:CF162"/>
    <mergeCell ref="CG145:CG150"/>
    <mergeCell ref="CG151:CG156"/>
    <mergeCell ref="CG157:CG162"/>
    <mergeCell ref="BQ151:BS156"/>
    <mergeCell ref="BQ157:BS162"/>
    <mergeCell ref="BQ217:BS219"/>
    <mergeCell ref="BQ220:BS222"/>
    <mergeCell ref="BD217:BP222"/>
    <mergeCell ref="BT217:CF222"/>
    <mergeCell ref="BD175:BP180"/>
    <mergeCell ref="BT199:CF204"/>
    <mergeCell ref="BG157:BP162"/>
    <mergeCell ref="BQ163:BS168"/>
    <mergeCell ref="BT163:CF168"/>
    <mergeCell ref="BT193:CF198"/>
    <mergeCell ref="BD205:BP210"/>
    <mergeCell ref="CG175:CG180"/>
    <mergeCell ref="CG217:CG222"/>
    <mergeCell ref="BT145:CF150"/>
    <mergeCell ref="CG193:CG198"/>
    <mergeCell ref="BT175:CF180"/>
    <mergeCell ref="BA32:CG36"/>
    <mergeCell ref="BC483:BF490"/>
    <mergeCell ref="Z487:BB490"/>
    <mergeCell ref="B42:J48"/>
    <mergeCell ref="B160:D213"/>
    <mergeCell ref="E480:AV482"/>
    <mergeCell ref="E483:G486"/>
    <mergeCell ref="E487:G490"/>
    <mergeCell ref="H483:V486"/>
    <mergeCell ref="W483:Y486"/>
    <mergeCell ref="AF483:AH486"/>
    <mergeCell ref="Z483:AE486"/>
    <mergeCell ref="AI483:AR486"/>
    <mergeCell ref="AS483:AX486"/>
    <mergeCell ref="AY483:BB486"/>
    <mergeCell ref="W487:Y490"/>
    <mergeCell ref="H487:V490"/>
    <mergeCell ref="BD241:BP246"/>
    <mergeCell ref="BA37:BC108"/>
    <mergeCell ref="BA109:BC180"/>
    <mergeCell ref="BQ205:BS207"/>
    <mergeCell ref="BQ208:BS210"/>
    <mergeCell ref="BG163:BP165"/>
    <mergeCell ref="BG166:BP168"/>
  </mergeCells>
  <phoneticPr fontId="3"/>
  <pageMargins left="0.39370078740157483" right="0.39370078740157483" top="0.23622047244094491" bottom="0.23622047244094491" header="0.15748031496062992" footer="0.15748031496062992"/>
  <pageSetup paperSize="9" scale="89" fitToHeight="0" orientation="portrait" r:id="rId1"/>
  <headerFooter alignWithMargins="0"/>
  <rowBreaks count="1" manualBreakCount="1">
    <brk id="295" max="84"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848"/>
  <sheetViews>
    <sheetView workbookViewId="0">
      <selection activeCell="B9" sqref="B9"/>
    </sheetView>
  </sheetViews>
  <sheetFormatPr defaultRowHeight="13.5" x14ac:dyDescent="0.15"/>
  <cols>
    <col min="1" max="1" width="33" bestFit="1" customWidth="1"/>
    <col min="2" max="2" width="15.125" bestFit="1" customWidth="1"/>
    <col min="3" max="3" width="17.25" bestFit="1" customWidth="1"/>
    <col min="4" max="6" width="19.25" bestFit="1" customWidth="1"/>
    <col min="7" max="7" width="21.375" bestFit="1" customWidth="1"/>
    <col min="8" max="8" width="25" customWidth="1"/>
    <col min="9" max="9" width="14.625" customWidth="1"/>
    <col min="10" max="10" width="12.625" customWidth="1"/>
    <col min="11" max="11" width="15" customWidth="1"/>
    <col min="12" max="12" width="14.875" customWidth="1"/>
    <col min="13" max="13" width="15.875" customWidth="1"/>
    <col min="14" max="14" width="13" bestFit="1" customWidth="1"/>
    <col min="15" max="15" width="10.5" bestFit="1" customWidth="1"/>
    <col min="16" max="16" width="25.125" customWidth="1"/>
  </cols>
  <sheetData>
    <row r="1" spans="1:8" x14ac:dyDescent="0.15">
      <c r="A1" s="102" t="s">
        <v>170</v>
      </c>
      <c r="B1" s="85"/>
    </row>
    <row r="2" spans="1:8" x14ac:dyDescent="0.15">
      <c r="A2" s="102" t="s">
        <v>473</v>
      </c>
      <c r="B2" s="85"/>
    </row>
    <row r="4" spans="1:8" x14ac:dyDescent="0.15">
      <c r="H4" s="81"/>
    </row>
    <row r="5" spans="1:8" x14ac:dyDescent="0.15">
      <c r="A5" s="102" t="s">
        <v>663</v>
      </c>
      <c r="B5" s="88"/>
      <c r="C5" s="66"/>
      <c r="D5" s="70"/>
      <c r="E5" s="82"/>
      <c r="G5" s="67" t="s">
        <v>475</v>
      </c>
      <c r="H5" s="81"/>
    </row>
    <row r="6" spans="1:8" x14ac:dyDescent="0.15">
      <c r="A6" s="102" t="s">
        <v>664</v>
      </c>
      <c r="B6" s="88"/>
      <c r="C6" s="66"/>
      <c r="D6" s="70"/>
      <c r="E6" s="82"/>
      <c r="G6" s="68" t="s">
        <v>476</v>
      </c>
      <c r="H6" s="81"/>
    </row>
    <row r="7" spans="1:8" x14ac:dyDescent="0.15">
      <c r="A7" s="102" t="s">
        <v>665</v>
      </c>
      <c r="B7" s="88"/>
      <c r="C7" s="66"/>
      <c r="D7" s="70"/>
      <c r="E7" s="82"/>
      <c r="G7" s="69" t="s">
        <v>477</v>
      </c>
      <c r="H7" s="81"/>
    </row>
    <row r="8" spans="1:8" x14ac:dyDescent="0.15">
      <c r="A8" s="102" t="s">
        <v>3</v>
      </c>
      <c r="B8" s="89"/>
      <c r="G8" s="83" t="s">
        <v>478</v>
      </c>
      <c r="H8" s="81"/>
    </row>
    <row r="9" spans="1:8" ht="81" x14ac:dyDescent="0.15">
      <c r="A9" s="102" t="s">
        <v>69</v>
      </c>
      <c r="B9" s="187" t="s">
        <v>846</v>
      </c>
      <c r="H9" s="81"/>
    </row>
    <row r="10" spans="1:8" x14ac:dyDescent="0.15">
      <c r="A10" s="102" t="s">
        <v>70</v>
      </c>
      <c r="B10" s="90"/>
    </row>
    <row r="11" spans="1:8" x14ac:dyDescent="0.15">
      <c r="A11" s="102" t="s">
        <v>71</v>
      </c>
      <c r="B11" s="90"/>
    </row>
    <row r="12" spans="1:8" x14ac:dyDescent="0.15">
      <c r="A12" s="102" t="s">
        <v>72</v>
      </c>
      <c r="B12" s="90"/>
    </row>
    <row r="13" spans="1:8" x14ac:dyDescent="0.15">
      <c r="A13" s="102" t="s">
        <v>73</v>
      </c>
      <c r="B13" s="90"/>
    </row>
    <row r="14" spans="1:8" x14ac:dyDescent="0.15">
      <c r="A14" s="102" t="s">
        <v>74</v>
      </c>
      <c r="B14" s="91"/>
    </row>
    <row r="15" spans="1:8" x14ac:dyDescent="0.15">
      <c r="A15" s="102" t="s">
        <v>666</v>
      </c>
      <c r="B15" s="90"/>
      <c r="C15" s="85"/>
      <c r="D15" s="85"/>
      <c r="E15" s="85"/>
      <c r="F15" s="85"/>
    </row>
    <row r="20" spans="1:4" x14ac:dyDescent="0.15">
      <c r="A20" s="102" t="s">
        <v>172</v>
      </c>
      <c r="B20" s="85"/>
    </row>
    <row r="21" spans="1:4" x14ac:dyDescent="0.15">
      <c r="A21" s="102" t="s">
        <v>173</v>
      </c>
      <c r="B21" s="85"/>
    </row>
    <row r="22" spans="1:4" x14ac:dyDescent="0.15">
      <c r="A22" s="102" t="s">
        <v>174</v>
      </c>
      <c r="B22" s="85"/>
    </row>
    <row r="23" spans="1:4" x14ac:dyDescent="0.15">
      <c r="A23" s="102" t="s">
        <v>175</v>
      </c>
      <c r="B23" s="85"/>
    </row>
    <row r="24" spans="1:4" x14ac:dyDescent="0.15">
      <c r="A24" s="102" t="s">
        <v>176</v>
      </c>
      <c r="B24" s="85"/>
    </row>
    <row r="25" spans="1:4" x14ac:dyDescent="0.15">
      <c r="A25" s="102" t="s">
        <v>177</v>
      </c>
      <c r="B25" s="85"/>
    </row>
    <row r="26" spans="1:4" x14ac:dyDescent="0.15">
      <c r="A26" s="102" t="s">
        <v>178</v>
      </c>
      <c r="B26" s="85"/>
    </row>
    <row r="27" spans="1:4" x14ac:dyDescent="0.15">
      <c r="A27" s="102" t="s">
        <v>4</v>
      </c>
      <c r="B27" s="85"/>
    </row>
    <row r="28" spans="1:4" x14ac:dyDescent="0.15">
      <c r="A28" s="102" t="s">
        <v>179</v>
      </c>
      <c r="B28" s="85"/>
    </row>
    <row r="29" spans="1:4" x14ac:dyDescent="0.15">
      <c r="A29" s="102" t="s">
        <v>180</v>
      </c>
      <c r="B29" s="85"/>
      <c r="C29" s="85"/>
      <c r="D29" s="107" t="s">
        <v>767</v>
      </c>
    </row>
    <row r="30" spans="1:4" x14ac:dyDescent="0.15">
      <c r="A30" s="102" t="s">
        <v>181</v>
      </c>
      <c r="B30" s="85"/>
    </row>
    <row r="31" spans="1:4" x14ac:dyDescent="0.15">
      <c r="A31" s="102" t="s">
        <v>182</v>
      </c>
      <c r="B31" s="85"/>
    </row>
    <row r="32" spans="1:4" x14ac:dyDescent="0.15">
      <c r="A32" s="103" t="s">
        <v>183</v>
      </c>
      <c r="B32" s="86"/>
    </row>
    <row r="33" spans="1:13" x14ac:dyDescent="0.15">
      <c r="A33" s="103" t="s">
        <v>184</v>
      </c>
      <c r="B33" s="107" t="s">
        <v>185</v>
      </c>
      <c r="C33" s="107" t="s">
        <v>186</v>
      </c>
      <c r="D33" s="107" t="s">
        <v>94</v>
      </c>
      <c r="E33" s="107" t="s">
        <v>187</v>
      </c>
      <c r="F33" s="107" t="s">
        <v>188</v>
      </c>
    </row>
    <row r="34" spans="1:13" x14ac:dyDescent="0.15">
      <c r="A34" s="104"/>
      <c r="B34" s="92"/>
      <c r="C34" s="92"/>
      <c r="D34" s="92"/>
      <c r="E34" s="92"/>
      <c r="F34" s="85"/>
    </row>
    <row r="35" spans="1:13" x14ac:dyDescent="0.15">
      <c r="A35" s="103" t="s">
        <v>189</v>
      </c>
      <c r="B35" s="107" t="s">
        <v>185</v>
      </c>
      <c r="C35" s="107" t="s">
        <v>186</v>
      </c>
      <c r="D35" s="107" t="s">
        <v>94</v>
      </c>
      <c r="E35" s="107" t="s">
        <v>187</v>
      </c>
      <c r="F35" s="107" t="s">
        <v>188</v>
      </c>
    </row>
    <row r="36" spans="1:13" x14ac:dyDescent="0.15">
      <c r="A36" s="104"/>
      <c r="B36" s="92"/>
      <c r="C36" s="92"/>
      <c r="D36" s="85"/>
      <c r="E36" s="85"/>
      <c r="F36" s="85"/>
    </row>
    <row r="37" spans="1:13" x14ac:dyDescent="0.15">
      <c r="A37" s="103" t="s">
        <v>190</v>
      </c>
      <c r="B37" s="107" t="s">
        <v>185</v>
      </c>
      <c r="C37" s="107" t="s">
        <v>186</v>
      </c>
      <c r="D37" s="107" t="s">
        <v>94</v>
      </c>
      <c r="E37" s="107" t="s">
        <v>187</v>
      </c>
      <c r="F37" s="107" t="s">
        <v>188</v>
      </c>
    </row>
    <row r="38" spans="1:13" x14ac:dyDescent="0.15">
      <c r="A38" s="104"/>
      <c r="B38" s="92"/>
      <c r="C38" s="92"/>
      <c r="D38" s="85"/>
      <c r="E38" s="85"/>
      <c r="F38" s="85"/>
    </row>
    <row r="39" spans="1:13" x14ac:dyDescent="0.15">
      <c r="A39" s="103" t="s">
        <v>191</v>
      </c>
      <c r="B39" s="107" t="s">
        <v>185</v>
      </c>
      <c r="C39" s="94"/>
      <c r="D39" s="94"/>
      <c r="E39" s="107" t="s">
        <v>187</v>
      </c>
      <c r="F39" s="107" t="s">
        <v>188</v>
      </c>
    </row>
    <row r="40" spans="1:13" x14ac:dyDescent="0.15">
      <c r="A40" s="104"/>
      <c r="B40" s="92"/>
      <c r="C40" s="95"/>
      <c r="D40" s="95"/>
      <c r="E40" s="85"/>
      <c r="F40" s="85"/>
    </row>
    <row r="41" spans="1:13" x14ac:dyDescent="0.15">
      <c r="A41" s="103" t="s">
        <v>192</v>
      </c>
      <c r="B41" s="107" t="s">
        <v>185</v>
      </c>
      <c r="C41" s="107" t="s">
        <v>186</v>
      </c>
      <c r="D41" s="94"/>
      <c r="E41" s="107" t="s">
        <v>187</v>
      </c>
      <c r="F41" s="107" t="s">
        <v>188</v>
      </c>
    </row>
    <row r="42" spans="1:13" x14ac:dyDescent="0.15">
      <c r="A42" s="105"/>
      <c r="B42" s="86"/>
      <c r="C42" s="86"/>
      <c r="D42" s="95"/>
      <c r="E42" s="86"/>
      <c r="F42" s="86"/>
    </row>
    <row r="43" spans="1:13" x14ac:dyDescent="0.15">
      <c r="A43" s="105"/>
      <c r="B43" s="107" t="s">
        <v>193</v>
      </c>
      <c r="C43" s="107" t="s">
        <v>194</v>
      </c>
      <c r="D43" s="107" t="s">
        <v>195</v>
      </c>
      <c r="E43" s="107" t="s">
        <v>196</v>
      </c>
      <c r="F43" s="107" t="s">
        <v>197</v>
      </c>
      <c r="G43" s="107" t="s">
        <v>198</v>
      </c>
      <c r="H43" s="107" t="s">
        <v>199</v>
      </c>
      <c r="I43" s="107" t="s">
        <v>200</v>
      </c>
      <c r="J43" s="107" t="s">
        <v>201</v>
      </c>
      <c r="K43" s="107" t="s">
        <v>202</v>
      </c>
      <c r="L43" s="107" t="s">
        <v>203</v>
      </c>
      <c r="M43" s="107" t="s">
        <v>204</v>
      </c>
    </row>
    <row r="44" spans="1:13" x14ac:dyDescent="0.15">
      <c r="A44" s="104"/>
      <c r="B44" s="85"/>
      <c r="C44" s="85"/>
      <c r="D44" s="85"/>
      <c r="E44" s="85"/>
      <c r="F44" s="85"/>
      <c r="G44" s="85"/>
      <c r="H44" s="85"/>
      <c r="I44" s="85"/>
      <c r="J44" s="85"/>
      <c r="K44" s="85"/>
      <c r="L44" s="85"/>
      <c r="M44" s="85"/>
    </row>
    <row r="45" spans="1:13" x14ac:dyDescent="0.15">
      <c r="A45" s="170" t="s">
        <v>205</v>
      </c>
      <c r="B45" s="107" t="s">
        <v>185</v>
      </c>
      <c r="C45" s="107" t="s">
        <v>206</v>
      </c>
      <c r="D45" s="107" t="s">
        <v>207</v>
      </c>
      <c r="E45" s="107" t="s">
        <v>838</v>
      </c>
      <c r="F45" s="107" t="s">
        <v>208</v>
      </c>
      <c r="G45" s="107" t="s">
        <v>209</v>
      </c>
      <c r="H45" s="107" t="s">
        <v>210</v>
      </c>
      <c r="I45" s="107" t="s">
        <v>188</v>
      </c>
      <c r="J45" s="107" t="s">
        <v>831</v>
      </c>
      <c r="K45" s="107" t="s">
        <v>832</v>
      </c>
    </row>
    <row r="46" spans="1:13" x14ac:dyDescent="0.15">
      <c r="A46" s="171"/>
      <c r="B46" s="85"/>
      <c r="C46" s="85"/>
      <c r="D46" s="85"/>
      <c r="E46" s="108"/>
      <c r="F46" s="85"/>
      <c r="G46" s="85"/>
      <c r="H46" s="85"/>
      <c r="I46" s="85"/>
      <c r="J46" s="108"/>
      <c r="K46" s="108"/>
    </row>
    <row r="47" spans="1:13" x14ac:dyDescent="0.15">
      <c r="A47" s="103" t="s">
        <v>839</v>
      </c>
      <c r="B47" s="107" t="s">
        <v>185</v>
      </c>
      <c r="C47" s="94"/>
      <c r="D47" s="107" t="s">
        <v>207</v>
      </c>
      <c r="E47" s="107" t="s">
        <v>187</v>
      </c>
      <c r="F47" s="107" t="s">
        <v>188</v>
      </c>
    </row>
    <row r="48" spans="1:13" x14ac:dyDescent="0.15">
      <c r="A48" s="104"/>
      <c r="B48" s="92"/>
      <c r="C48" s="95"/>
      <c r="D48" s="85"/>
      <c r="E48" s="92"/>
      <c r="F48" s="85"/>
      <c r="G48" s="173" t="s">
        <v>840</v>
      </c>
      <c r="H48" s="174"/>
      <c r="I48" s="174"/>
      <c r="J48" s="174"/>
      <c r="K48" s="175"/>
    </row>
    <row r="49" spans="1:11" x14ac:dyDescent="0.15">
      <c r="A49" s="103" t="s">
        <v>211</v>
      </c>
      <c r="B49" s="107" t="s">
        <v>185</v>
      </c>
      <c r="C49" s="107" t="s">
        <v>186</v>
      </c>
      <c r="D49" s="94"/>
      <c r="E49" s="107" t="s">
        <v>187</v>
      </c>
      <c r="F49" s="107" t="s">
        <v>188</v>
      </c>
      <c r="G49" s="107" t="s">
        <v>185</v>
      </c>
      <c r="H49" s="107" t="s">
        <v>186</v>
      </c>
      <c r="I49" s="94"/>
      <c r="J49" s="107" t="s">
        <v>187</v>
      </c>
      <c r="K49" s="107" t="s">
        <v>188</v>
      </c>
    </row>
    <row r="50" spans="1:11" x14ac:dyDescent="0.15">
      <c r="A50" s="104"/>
      <c r="B50" s="92"/>
      <c r="C50" s="92"/>
      <c r="D50" s="95"/>
      <c r="E50" s="92"/>
      <c r="F50" s="85"/>
      <c r="G50" s="176"/>
      <c r="H50" s="92"/>
      <c r="I50" s="95"/>
      <c r="J50" s="176"/>
      <c r="K50" s="85"/>
    </row>
    <row r="51" spans="1:11" x14ac:dyDescent="0.15">
      <c r="A51" s="103" t="s">
        <v>667</v>
      </c>
      <c r="B51" s="107" t="s">
        <v>187</v>
      </c>
    </row>
    <row r="52" spans="1:11" x14ac:dyDescent="0.15">
      <c r="A52" s="105"/>
      <c r="B52" s="96"/>
    </row>
    <row r="53" spans="1:11" x14ac:dyDescent="0.15">
      <c r="A53" s="102"/>
      <c r="B53" s="107" t="s">
        <v>185</v>
      </c>
      <c r="C53" s="107" t="s">
        <v>186</v>
      </c>
      <c r="D53" s="107" t="s">
        <v>207</v>
      </c>
      <c r="E53" s="107" t="s">
        <v>471</v>
      </c>
      <c r="F53" s="107" t="s">
        <v>212</v>
      </c>
      <c r="G53" s="107" t="s">
        <v>213</v>
      </c>
      <c r="H53" s="107" t="s">
        <v>188</v>
      </c>
      <c r="I53" s="107" t="s">
        <v>472</v>
      </c>
    </row>
    <row r="54" spans="1:11" x14ac:dyDescent="0.15">
      <c r="A54" s="102" t="s">
        <v>214</v>
      </c>
      <c r="B54" s="92"/>
      <c r="C54" s="92"/>
      <c r="D54" s="92"/>
      <c r="E54" s="92"/>
      <c r="F54" s="92"/>
      <c r="G54" s="85"/>
      <c r="H54" s="92"/>
      <c r="I54" s="87"/>
    </row>
    <row r="55" spans="1:11" x14ac:dyDescent="0.15">
      <c r="A55" s="102" t="s">
        <v>215</v>
      </c>
      <c r="B55" s="85"/>
      <c r="C55" s="85"/>
      <c r="D55" s="85"/>
      <c r="E55" s="85"/>
      <c r="F55" s="85"/>
      <c r="G55" s="85"/>
      <c r="H55" s="85"/>
      <c r="I55" s="87"/>
    </row>
    <row r="56" spans="1:11" x14ac:dyDescent="0.15">
      <c r="A56" s="102" t="s">
        <v>216</v>
      </c>
      <c r="B56" s="85"/>
      <c r="C56" s="85"/>
      <c r="D56" s="85"/>
      <c r="E56" s="85"/>
      <c r="F56" s="92"/>
      <c r="G56" s="85"/>
      <c r="H56" s="85"/>
      <c r="I56" s="87"/>
    </row>
    <row r="58" spans="1:11" x14ac:dyDescent="0.15">
      <c r="A58" s="103" t="s">
        <v>217</v>
      </c>
      <c r="B58" s="107" t="s">
        <v>187</v>
      </c>
    </row>
    <row r="59" spans="1:11" x14ac:dyDescent="0.15">
      <c r="A59" s="104"/>
      <c r="B59" s="85"/>
    </row>
    <row r="61" spans="1:11" x14ac:dyDescent="0.15">
      <c r="A61" s="103" t="s">
        <v>218</v>
      </c>
      <c r="B61" s="107" t="s">
        <v>219</v>
      </c>
      <c r="C61" s="107" t="s">
        <v>220</v>
      </c>
      <c r="D61" s="107" t="s">
        <v>221</v>
      </c>
      <c r="E61" s="107" t="s">
        <v>222</v>
      </c>
      <c r="F61" s="107" t="s">
        <v>223</v>
      </c>
      <c r="G61" s="107" t="s">
        <v>224</v>
      </c>
      <c r="H61" s="107" t="s">
        <v>225</v>
      </c>
      <c r="I61" s="107" t="s">
        <v>226</v>
      </c>
      <c r="J61" s="107" t="s">
        <v>227</v>
      </c>
    </row>
    <row r="62" spans="1:11" x14ac:dyDescent="0.15">
      <c r="A62" s="104"/>
      <c r="B62" s="85"/>
      <c r="C62" s="85"/>
      <c r="D62" s="97"/>
      <c r="E62" s="97"/>
      <c r="F62" s="97"/>
      <c r="G62" s="85"/>
      <c r="H62" s="85"/>
      <c r="I62" s="85"/>
      <c r="J62" s="85"/>
    </row>
    <row r="63" spans="1:11" x14ac:dyDescent="0.15">
      <c r="A63" s="103" t="s">
        <v>228</v>
      </c>
      <c r="B63" s="107" t="s">
        <v>219</v>
      </c>
      <c r="C63" s="107" t="s">
        <v>220</v>
      </c>
      <c r="D63" s="107" t="s">
        <v>28</v>
      </c>
      <c r="E63" s="107" t="s">
        <v>5</v>
      </c>
      <c r="F63" s="107" t="s">
        <v>229</v>
      </c>
      <c r="G63" s="107" t="s">
        <v>230</v>
      </c>
      <c r="H63" s="107" t="s">
        <v>225</v>
      </c>
      <c r="I63" s="107" t="s">
        <v>226</v>
      </c>
      <c r="J63" s="107" t="s">
        <v>772</v>
      </c>
    </row>
    <row r="64" spans="1:11" x14ac:dyDescent="0.15">
      <c r="A64" s="104"/>
      <c r="B64" s="86"/>
      <c r="C64" s="86"/>
      <c r="D64" s="86"/>
      <c r="E64" s="86"/>
      <c r="F64" s="98"/>
      <c r="G64" s="86"/>
      <c r="H64" s="86"/>
      <c r="I64" s="86"/>
      <c r="J64" s="92"/>
    </row>
    <row r="65" spans="1:11" x14ac:dyDescent="0.15">
      <c r="A65" s="103" t="s">
        <v>231</v>
      </c>
      <c r="B65" s="107" t="s">
        <v>32</v>
      </c>
      <c r="C65" s="107" t="s">
        <v>232</v>
      </c>
      <c r="D65" s="107" t="s">
        <v>233</v>
      </c>
      <c r="E65" s="107" t="s">
        <v>234</v>
      </c>
      <c r="F65" s="107" t="s">
        <v>235</v>
      </c>
      <c r="G65" s="107" t="s">
        <v>236</v>
      </c>
      <c r="H65" s="107" t="s">
        <v>237</v>
      </c>
      <c r="I65" s="107" t="s">
        <v>238</v>
      </c>
      <c r="J65" s="107" t="s">
        <v>239</v>
      </c>
      <c r="K65" s="107" t="s">
        <v>240</v>
      </c>
    </row>
    <row r="66" spans="1:11" x14ac:dyDescent="0.15">
      <c r="A66" s="104"/>
      <c r="B66" s="99"/>
      <c r="C66" s="99"/>
      <c r="D66" s="92"/>
      <c r="E66" s="92"/>
      <c r="F66" s="92"/>
      <c r="G66" s="92"/>
      <c r="H66" s="92"/>
      <c r="I66" s="92"/>
      <c r="J66" s="92"/>
      <c r="K66" s="92"/>
    </row>
    <row r="67" spans="1:11" x14ac:dyDescent="0.15">
      <c r="A67" s="103" t="s">
        <v>241</v>
      </c>
      <c r="B67" s="107" t="s">
        <v>32</v>
      </c>
      <c r="C67" s="107" t="s">
        <v>242</v>
      </c>
      <c r="D67" s="107" t="s">
        <v>439</v>
      </c>
      <c r="E67" s="107" t="s">
        <v>440</v>
      </c>
      <c r="F67" s="107" t="s">
        <v>441</v>
      </c>
    </row>
    <row r="68" spans="1:11" x14ac:dyDescent="0.15">
      <c r="A68" s="104"/>
      <c r="B68" s="86"/>
      <c r="C68" s="86"/>
      <c r="D68" s="86"/>
      <c r="E68" s="86"/>
      <c r="F68" s="86"/>
    </row>
    <row r="69" spans="1:11" s="63" customFormat="1" x14ac:dyDescent="0.15">
      <c r="A69" s="103" t="s">
        <v>243</v>
      </c>
      <c r="B69" s="107" t="s">
        <v>219</v>
      </c>
      <c r="C69" s="107" t="s">
        <v>220</v>
      </c>
      <c r="D69" s="107" t="s">
        <v>244</v>
      </c>
      <c r="E69" s="107" t="s">
        <v>245</v>
      </c>
      <c r="F69" s="107" t="s">
        <v>246</v>
      </c>
      <c r="G69" s="107" t="s">
        <v>247</v>
      </c>
      <c r="H69" s="107" t="s">
        <v>248</v>
      </c>
    </row>
    <row r="70" spans="1:11" s="63" customFormat="1" x14ac:dyDescent="0.15">
      <c r="A70" s="104"/>
      <c r="B70" s="87"/>
      <c r="C70" s="87"/>
      <c r="D70" s="87"/>
      <c r="E70" s="87"/>
      <c r="F70" s="87"/>
      <c r="G70" s="87"/>
      <c r="H70" s="87"/>
    </row>
    <row r="71" spans="1:11" s="63" customFormat="1" x14ac:dyDescent="0.15">
      <c r="A71" s="103" t="s">
        <v>249</v>
      </c>
      <c r="B71" s="107" t="s">
        <v>250</v>
      </c>
      <c r="C71" s="107" t="s">
        <v>251</v>
      </c>
      <c r="D71" s="107" t="s">
        <v>252</v>
      </c>
      <c r="E71" s="87"/>
      <c r="F71" s="87"/>
    </row>
    <row r="72" spans="1:11" s="63" customFormat="1" x14ac:dyDescent="0.15">
      <c r="A72" s="105"/>
      <c r="B72" s="100"/>
      <c r="C72" s="87"/>
    </row>
    <row r="73" spans="1:11" s="63" customFormat="1" x14ac:dyDescent="0.15">
      <c r="A73" s="105"/>
      <c r="B73" s="100"/>
      <c r="C73" s="87"/>
    </row>
    <row r="74" spans="1:11" s="63" customFormat="1" x14ac:dyDescent="0.15">
      <c r="A74" s="105"/>
      <c r="B74" s="100"/>
      <c r="C74" s="87"/>
    </row>
    <row r="75" spans="1:11" s="63" customFormat="1" x14ac:dyDescent="0.15">
      <c r="A75" s="104"/>
      <c r="B75" s="100"/>
      <c r="C75" s="87"/>
    </row>
    <row r="76" spans="1:11" x14ac:dyDescent="0.15">
      <c r="A76" s="103" t="s">
        <v>253</v>
      </c>
      <c r="B76" s="107" t="s">
        <v>250</v>
      </c>
      <c r="C76" s="107" t="s">
        <v>251</v>
      </c>
      <c r="D76" s="107" t="s">
        <v>252</v>
      </c>
      <c r="E76" s="85"/>
      <c r="F76" s="85"/>
    </row>
    <row r="77" spans="1:11" x14ac:dyDescent="0.15">
      <c r="A77" s="105"/>
      <c r="B77" s="97"/>
      <c r="C77" s="85"/>
      <c r="D77" s="63"/>
    </row>
    <row r="78" spans="1:11" x14ac:dyDescent="0.15">
      <c r="A78" s="105"/>
      <c r="B78" s="97"/>
      <c r="C78" s="85"/>
      <c r="D78" s="63"/>
    </row>
    <row r="79" spans="1:11" x14ac:dyDescent="0.15">
      <c r="A79" s="105"/>
      <c r="B79" s="97"/>
      <c r="C79" s="85"/>
      <c r="D79" s="63"/>
    </row>
    <row r="80" spans="1:11" x14ac:dyDescent="0.15">
      <c r="A80" s="104"/>
      <c r="B80" s="97"/>
      <c r="C80" s="85"/>
      <c r="D80" s="63"/>
    </row>
    <row r="81" spans="1:6" s="63" customFormat="1" x14ac:dyDescent="0.15">
      <c r="A81" s="103" t="s">
        <v>254</v>
      </c>
      <c r="B81" s="107" t="s">
        <v>250</v>
      </c>
      <c r="C81" s="107" t="s">
        <v>251</v>
      </c>
      <c r="D81" s="107" t="s">
        <v>252</v>
      </c>
      <c r="E81" s="87"/>
      <c r="F81" s="87"/>
    </row>
    <row r="82" spans="1:6" s="63" customFormat="1" x14ac:dyDescent="0.15">
      <c r="A82" s="105"/>
      <c r="B82" s="100"/>
      <c r="C82" s="87"/>
    </row>
    <row r="83" spans="1:6" s="63" customFormat="1" x14ac:dyDescent="0.15">
      <c r="A83" s="105"/>
      <c r="B83" s="100"/>
      <c r="C83" s="87"/>
    </row>
    <row r="84" spans="1:6" s="63" customFormat="1" x14ac:dyDescent="0.15">
      <c r="A84" s="105"/>
      <c r="B84" s="100"/>
      <c r="C84" s="87"/>
    </row>
    <row r="85" spans="1:6" s="63" customFormat="1" x14ac:dyDescent="0.15">
      <c r="A85" s="104"/>
      <c r="B85" s="100"/>
      <c r="C85" s="87"/>
    </row>
    <row r="86" spans="1:6" x14ac:dyDescent="0.15">
      <c r="A86" s="103" t="s">
        <v>255</v>
      </c>
      <c r="B86" s="107" t="s">
        <v>250</v>
      </c>
      <c r="C86" s="107" t="s">
        <v>251</v>
      </c>
      <c r="D86" s="107" t="s">
        <v>668</v>
      </c>
      <c r="E86" s="85"/>
      <c r="F86" s="85"/>
    </row>
    <row r="87" spans="1:6" x14ac:dyDescent="0.15">
      <c r="A87" s="105"/>
      <c r="B87" s="97"/>
      <c r="C87" s="85"/>
      <c r="D87" s="63"/>
    </row>
    <row r="88" spans="1:6" x14ac:dyDescent="0.15">
      <c r="A88" s="105"/>
      <c r="B88" s="97"/>
      <c r="C88" s="85"/>
      <c r="D88" s="63"/>
    </row>
    <row r="89" spans="1:6" x14ac:dyDescent="0.15">
      <c r="A89" s="105"/>
      <c r="B89" s="97"/>
      <c r="C89" s="85"/>
      <c r="D89" s="63"/>
    </row>
    <row r="90" spans="1:6" x14ac:dyDescent="0.15">
      <c r="A90" s="104"/>
      <c r="B90" s="97"/>
      <c r="C90" s="85"/>
      <c r="D90" s="63"/>
    </row>
    <row r="91" spans="1:6" s="63" customFormat="1" x14ac:dyDescent="0.15">
      <c r="A91" s="103" t="s">
        <v>256</v>
      </c>
      <c r="B91" s="107" t="s">
        <v>250</v>
      </c>
      <c r="C91" s="107" t="s">
        <v>251</v>
      </c>
      <c r="D91" s="107" t="s">
        <v>252</v>
      </c>
      <c r="E91" s="87"/>
      <c r="F91" s="87"/>
    </row>
    <row r="92" spans="1:6" s="63" customFormat="1" x14ac:dyDescent="0.15">
      <c r="A92" s="105"/>
      <c r="B92" s="100"/>
      <c r="C92" s="87"/>
    </row>
    <row r="93" spans="1:6" s="63" customFormat="1" x14ac:dyDescent="0.15">
      <c r="A93" s="105"/>
      <c r="B93" s="100"/>
      <c r="C93" s="87"/>
    </row>
    <row r="94" spans="1:6" s="63" customFormat="1" x14ac:dyDescent="0.15">
      <c r="A94" s="105"/>
      <c r="B94" s="100"/>
      <c r="C94" s="87"/>
    </row>
    <row r="95" spans="1:6" x14ac:dyDescent="0.15">
      <c r="A95" s="104"/>
      <c r="B95" s="97"/>
      <c r="C95" s="85"/>
    </row>
    <row r="96" spans="1:6" x14ac:dyDescent="0.15">
      <c r="A96" s="101"/>
      <c r="B96" s="101"/>
      <c r="C96" s="101"/>
    </row>
    <row r="97" spans="1:7" x14ac:dyDescent="0.15">
      <c r="A97" s="103" t="s">
        <v>258</v>
      </c>
      <c r="B97" s="107" t="s">
        <v>219</v>
      </c>
      <c r="C97" s="107" t="s">
        <v>220</v>
      </c>
      <c r="D97" s="107" t="s">
        <v>259</v>
      </c>
      <c r="E97" s="107" t="s">
        <v>260</v>
      </c>
    </row>
    <row r="98" spans="1:7" x14ac:dyDescent="0.15">
      <c r="A98" s="104"/>
      <c r="B98" s="85"/>
      <c r="C98" s="85"/>
      <c r="D98" s="85"/>
      <c r="E98" s="85"/>
    </row>
    <row r="99" spans="1:7" x14ac:dyDescent="0.15">
      <c r="A99" s="103" t="s">
        <v>261</v>
      </c>
      <c r="B99" s="107" t="s">
        <v>250</v>
      </c>
      <c r="C99" s="107" t="s">
        <v>251</v>
      </c>
      <c r="D99" s="107" t="s">
        <v>252</v>
      </c>
      <c r="E99" s="85"/>
      <c r="F99" s="85"/>
    </row>
    <row r="100" spans="1:7" x14ac:dyDescent="0.15">
      <c r="A100" s="105"/>
      <c r="B100" s="97"/>
      <c r="C100" s="85"/>
      <c r="D100" s="63"/>
    </row>
    <row r="101" spans="1:7" x14ac:dyDescent="0.15">
      <c r="A101" s="105"/>
      <c r="B101" s="97"/>
      <c r="C101" s="85"/>
      <c r="D101" s="63"/>
    </row>
    <row r="102" spans="1:7" x14ac:dyDescent="0.15">
      <c r="A102" s="105"/>
      <c r="B102" s="97"/>
      <c r="C102" s="85"/>
      <c r="D102" s="63"/>
    </row>
    <row r="103" spans="1:7" x14ac:dyDescent="0.15">
      <c r="A103" s="104"/>
      <c r="B103" s="97"/>
      <c r="C103" s="85"/>
      <c r="D103" s="63"/>
    </row>
    <row r="104" spans="1:7" x14ac:dyDescent="0.15">
      <c r="A104" s="103" t="s">
        <v>262</v>
      </c>
      <c r="B104" s="107" t="s">
        <v>250</v>
      </c>
      <c r="C104" s="107" t="s">
        <v>251</v>
      </c>
      <c r="D104" s="107" t="s">
        <v>252</v>
      </c>
      <c r="E104" s="85"/>
      <c r="F104" s="85"/>
    </row>
    <row r="105" spans="1:7" x14ac:dyDescent="0.15">
      <c r="A105" s="105"/>
      <c r="B105" s="97"/>
      <c r="C105" s="85"/>
      <c r="D105" s="63"/>
    </row>
    <row r="106" spans="1:7" x14ac:dyDescent="0.15">
      <c r="A106" s="105"/>
      <c r="B106" s="97"/>
      <c r="C106" s="85"/>
    </row>
    <row r="107" spans="1:7" x14ac:dyDescent="0.15">
      <c r="A107" s="105"/>
      <c r="B107" s="97"/>
      <c r="C107" s="85"/>
    </row>
    <row r="108" spans="1:7" x14ac:dyDescent="0.15">
      <c r="A108" s="104"/>
      <c r="B108" s="97"/>
      <c r="C108" s="85"/>
    </row>
    <row r="110" spans="1:7" x14ac:dyDescent="0.15">
      <c r="A110" s="103" t="s">
        <v>263</v>
      </c>
      <c r="B110" s="107" t="s">
        <v>219</v>
      </c>
      <c r="C110" s="107" t="s">
        <v>220</v>
      </c>
      <c r="D110" s="107" t="s">
        <v>264</v>
      </c>
      <c r="E110" s="107" t="s">
        <v>265</v>
      </c>
      <c r="F110" s="107" t="s">
        <v>266</v>
      </c>
      <c r="G110" s="107" t="s">
        <v>267</v>
      </c>
    </row>
    <row r="111" spans="1:7" x14ac:dyDescent="0.15">
      <c r="A111" s="104"/>
      <c r="B111" s="85"/>
      <c r="C111" s="85"/>
      <c r="D111" s="92"/>
      <c r="E111" s="92"/>
      <c r="F111" s="92"/>
      <c r="G111" s="92"/>
    </row>
    <row r="112" spans="1:7" x14ac:dyDescent="0.15">
      <c r="A112" s="103" t="s">
        <v>268</v>
      </c>
      <c r="B112" s="107" t="s">
        <v>219</v>
      </c>
      <c r="C112" s="107" t="s">
        <v>220</v>
      </c>
      <c r="D112" s="107" t="s">
        <v>269</v>
      </c>
      <c r="E112" s="107" t="s">
        <v>432</v>
      </c>
      <c r="F112" s="107" t="s">
        <v>433</v>
      </c>
    </row>
    <row r="113" spans="1:6" x14ac:dyDescent="0.15">
      <c r="A113" s="104"/>
      <c r="B113" s="85"/>
      <c r="C113" s="85"/>
      <c r="D113" s="85"/>
      <c r="E113" s="85"/>
      <c r="F113" s="85"/>
    </row>
    <row r="114" spans="1:6" x14ac:dyDescent="0.15">
      <c r="A114" s="103" t="s">
        <v>270</v>
      </c>
      <c r="B114" s="107" t="s">
        <v>219</v>
      </c>
      <c r="C114" s="107" t="s">
        <v>220</v>
      </c>
    </row>
    <row r="115" spans="1:6" x14ac:dyDescent="0.15">
      <c r="A115" s="104"/>
      <c r="B115" s="85"/>
      <c r="C115" s="85"/>
    </row>
    <row r="116" spans="1:6" x14ac:dyDescent="0.15">
      <c r="A116" s="103" t="s">
        <v>271</v>
      </c>
      <c r="B116" s="107" t="s">
        <v>219</v>
      </c>
      <c r="C116" s="107" t="s">
        <v>220</v>
      </c>
      <c r="D116" s="107" t="s">
        <v>28</v>
      </c>
      <c r="E116" s="107" t="s">
        <v>272</v>
      </c>
      <c r="F116" s="107" t="s">
        <v>646</v>
      </c>
    </row>
    <row r="117" spans="1:6" x14ac:dyDescent="0.15">
      <c r="A117" s="105"/>
      <c r="B117" s="87"/>
      <c r="C117" s="87"/>
      <c r="D117" s="87"/>
      <c r="E117" s="87"/>
      <c r="F117" s="87"/>
    </row>
    <row r="118" spans="1:6" x14ac:dyDescent="0.15">
      <c r="A118" s="105"/>
      <c r="B118" s="87"/>
      <c r="C118" s="87"/>
      <c r="D118" s="87"/>
      <c r="E118" s="87"/>
      <c r="F118" s="87"/>
    </row>
    <row r="119" spans="1:6" x14ac:dyDescent="0.15">
      <c r="A119" s="105"/>
      <c r="B119" s="87"/>
      <c r="C119" s="87"/>
      <c r="D119" s="87"/>
      <c r="E119" s="87"/>
      <c r="F119" s="87"/>
    </row>
    <row r="120" spans="1:6" x14ac:dyDescent="0.15">
      <c r="A120" s="105"/>
      <c r="B120" s="87"/>
      <c r="C120" s="87"/>
      <c r="D120" s="87"/>
      <c r="E120" s="87"/>
      <c r="F120" s="87"/>
    </row>
    <row r="121" spans="1:6" x14ac:dyDescent="0.15">
      <c r="A121" s="105"/>
      <c r="B121" s="87"/>
      <c r="C121" s="87"/>
      <c r="D121" s="87"/>
      <c r="E121" s="87"/>
      <c r="F121" s="87"/>
    </row>
    <row r="122" spans="1:6" x14ac:dyDescent="0.15">
      <c r="A122" s="105"/>
      <c r="B122" s="87"/>
      <c r="C122" s="87"/>
      <c r="D122" s="87"/>
      <c r="E122" s="87"/>
      <c r="F122" s="87"/>
    </row>
    <row r="123" spans="1:6" x14ac:dyDescent="0.15">
      <c r="A123" s="105"/>
      <c r="B123" s="87"/>
      <c r="C123" s="87"/>
      <c r="D123" s="87"/>
      <c r="E123" s="87"/>
      <c r="F123" s="87"/>
    </row>
    <row r="124" spans="1:6" x14ac:dyDescent="0.15">
      <c r="A124" s="105"/>
      <c r="B124" s="87"/>
      <c r="C124" s="87"/>
      <c r="D124" s="87"/>
      <c r="E124" s="87"/>
      <c r="F124" s="87"/>
    </row>
    <row r="125" spans="1:6" x14ac:dyDescent="0.15">
      <c r="A125" s="105"/>
      <c r="B125" s="87"/>
      <c r="C125" s="87"/>
      <c r="D125" s="87"/>
      <c r="E125" s="87"/>
      <c r="F125" s="87"/>
    </row>
    <row r="126" spans="1:6" x14ac:dyDescent="0.15">
      <c r="A126" s="105"/>
      <c r="B126" s="87"/>
      <c r="C126" s="87"/>
      <c r="D126" s="87"/>
      <c r="E126" s="87"/>
      <c r="F126" s="87"/>
    </row>
    <row r="127" spans="1:6" x14ac:dyDescent="0.15">
      <c r="A127" s="105"/>
      <c r="B127" s="87"/>
      <c r="C127" s="87"/>
      <c r="D127" s="87"/>
      <c r="E127" s="87"/>
      <c r="F127" s="87"/>
    </row>
    <row r="128" spans="1:6" x14ac:dyDescent="0.15">
      <c r="A128" s="104"/>
      <c r="B128" s="155"/>
      <c r="C128" s="155"/>
      <c r="D128" s="87"/>
      <c r="E128" s="87"/>
      <c r="F128" s="87"/>
    </row>
    <row r="129" spans="1:14" x14ac:dyDescent="0.15">
      <c r="A129" s="102"/>
      <c r="B129" s="107" t="s">
        <v>28</v>
      </c>
      <c r="C129" s="107" t="s">
        <v>474</v>
      </c>
      <c r="D129" s="107" t="s">
        <v>171</v>
      </c>
      <c r="E129" s="107" t="s">
        <v>75</v>
      </c>
      <c r="F129" s="107" t="s">
        <v>76</v>
      </c>
      <c r="G129" s="107" t="s">
        <v>77</v>
      </c>
      <c r="H129" s="107" t="s">
        <v>274</v>
      </c>
      <c r="I129" s="107" t="s">
        <v>275</v>
      </c>
      <c r="J129" s="94"/>
      <c r="K129" s="94"/>
      <c r="L129" s="94"/>
      <c r="M129" s="107" t="s">
        <v>467</v>
      </c>
      <c r="N129" s="107" t="s">
        <v>646</v>
      </c>
    </row>
    <row r="130" spans="1:14" x14ac:dyDescent="0.15">
      <c r="A130" s="102" t="s">
        <v>273</v>
      </c>
      <c r="B130" s="85"/>
      <c r="C130" s="85"/>
      <c r="D130" s="85"/>
      <c r="E130" s="85"/>
      <c r="F130" s="85"/>
      <c r="G130" s="85"/>
      <c r="H130" s="85"/>
      <c r="I130" s="85"/>
      <c r="J130" s="95"/>
      <c r="K130" s="95"/>
      <c r="L130" s="95"/>
      <c r="M130" s="85"/>
      <c r="N130" s="87"/>
    </row>
    <row r="131" spans="1:14" x14ac:dyDescent="0.15">
      <c r="A131" s="102" t="s">
        <v>31</v>
      </c>
      <c r="B131" s="90"/>
      <c r="C131" s="85"/>
      <c r="D131" s="107" t="s">
        <v>276</v>
      </c>
    </row>
    <row r="132" spans="1:14" x14ac:dyDescent="0.15">
      <c r="A132" s="102" t="s">
        <v>277</v>
      </c>
      <c r="B132" s="90"/>
      <c r="C132" s="85"/>
      <c r="D132" s="107" t="s">
        <v>276</v>
      </c>
    </row>
    <row r="133" spans="1:14" x14ac:dyDescent="0.15">
      <c r="A133" s="102" t="s">
        <v>278</v>
      </c>
      <c r="B133" s="86"/>
    </row>
    <row r="134" spans="1:14" x14ac:dyDescent="0.15">
      <c r="A134" s="103" t="s">
        <v>279</v>
      </c>
      <c r="B134" s="107" t="s">
        <v>28</v>
      </c>
      <c r="C134" s="107" t="s">
        <v>474</v>
      </c>
      <c r="D134" s="107" t="s">
        <v>171</v>
      </c>
      <c r="E134" s="107" t="s">
        <v>75</v>
      </c>
      <c r="F134" s="107" t="s">
        <v>76</v>
      </c>
      <c r="G134" s="107" t="s">
        <v>77</v>
      </c>
      <c r="H134" s="107" t="s">
        <v>274</v>
      </c>
      <c r="I134" s="107" t="s">
        <v>275</v>
      </c>
      <c r="J134" s="107" t="s">
        <v>5</v>
      </c>
      <c r="K134" s="107" t="s">
        <v>219</v>
      </c>
      <c r="L134" s="107" t="s">
        <v>220</v>
      </c>
      <c r="M134" s="107" t="s">
        <v>467</v>
      </c>
      <c r="N134" s="107" t="s">
        <v>646</v>
      </c>
    </row>
    <row r="135" spans="1:14" x14ac:dyDescent="0.15">
      <c r="A135" s="105"/>
      <c r="B135" s="156"/>
      <c r="C135" s="124"/>
      <c r="D135" s="124"/>
      <c r="E135" s="124"/>
      <c r="F135" s="124"/>
      <c r="G135" s="87"/>
      <c r="H135" s="87"/>
      <c r="I135" s="87"/>
      <c r="J135" s="87"/>
      <c r="K135" s="124"/>
      <c r="L135" s="87"/>
      <c r="M135" s="87"/>
      <c r="N135" s="87"/>
    </row>
    <row r="136" spans="1:14" x14ac:dyDescent="0.15">
      <c r="A136" s="105"/>
      <c r="B136" s="156"/>
      <c r="C136" s="124"/>
      <c r="D136" s="124"/>
      <c r="E136" s="124"/>
      <c r="F136" s="124"/>
      <c r="G136" s="87"/>
      <c r="H136" s="87"/>
      <c r="I136" s="87"/>
      <c r="J136" s="87"/>
      <c r="K136" s="124"/>
      <c r="L136" s="87"/>
      <c r="M136" s="87"/>
      <c r="N136" s="87"/>
    </row>
    <row r="137" spans="1:14" x14ac:dyDescent="0.15">
      <c r="A137" s="105"/>
      <c r="B137" s="156"/>
      <c r="C137" s="124"/>
      <c r="D137" s="87"/>
      <c r="E137" s="87"/>
      <c r="F137" s="87"/>
      <c r="G137" s="87"/>
      <c r="H137" s="87"/>
      <c r="I137" s="87"/>
      <c r="J137" s="87"/>
      <c r="K137" s="124"/>
      <c r="L137" s="87"/>
      <c r="M137" s="87"/>
      <c r="N137" s="87"/>
    </row>
    <row r="138" spans="1:14" x14ac:dyDescent="0.15">
      <c r="A138" s="105"/>
      <c r="B138" s="156"/>
      <c r="C138" s="124"/>
      <c r="D138" s="87"/>
      <c r="E138" s="87"/>
      <c r="F138" s="87"/>
      <c r="G138" s="87"/>
      <c r="H138" s="87"/>
      <c r="I138" s="87"/>
      <c r="J138" s="87"/>
      <c r="K138" s="124"/>
      <c r="L138" s="87"/>
      <c r="M138" s="87"/>
      <c r="N138" s="87"/>
    </row>
    <row r="139" spans="1:14" x14ac:dyDescent="0.15">
      <c r="A139" s="105"/>
      <c r="B139" s="156"/>
      <c r="C139" s="124"/>
      <c r="D139" s="87"/>
      <c r="E139" s="87"/>
      <c r="F139" s="87"/>
      <c r="G139" s="87"/>
      <c r="H139" s="87"/>
      <c r="I139" s="87"/>
      <c r="J139" s="87"/>
      <c r="K139" s="124"/>
      <c r="L139" s="87"/>
      <c r="M139" s="87"/>
      <c r="N139" s="87"/>
    </row>
    <row r="140" spans="1:14" x14ac:dyDescent="0.15">
      <c r="A140" s="105"/>
      <c r="B140" s="156"/>
      <c r="C140" s="124"/>
      <c r="D140" s="87"/>
      <c r="E140" s="87"/>
      <c r="F140" s="87"/>
      <c r="G140" s="87"/>
      <c r="H140" s="87"/>
      <c r="I140" s="87"/>
      <c r="J140" s="87"/>
      <c r="K140" s="124"/>
      <c r="L140" s="87"/>
      <c r="M140" s="87"/>
      <c r="N140" s="87"/>
    </row>
    <row r="141" spans="1:14" x14ac:dyDescent="0.15">
      <c r="A141" s="105"/>
      <c r="B141" s="156"/>
      <c r="C141" s="124"/>
      <c r="D141" s="87"/>
      <c r="E141" s="87"/>
      <c r="F141" s="87"/>
      <c r="G141" s="87"/>
      <c r="H141" s="87"/>
      <c r="I141" s="87"/>
      <c r="J141" s="87"/>
      <c r="K141" s="124"/>
      <c r="L141" s="87"/>
      <c r="M141" s="87"/>
      <c r="N141" s="87"/>
    </row>
    <row r="142" spans="1:14" x14ac:dyDescent="0.15">
      <c r="A142" s="105"/>
      <c r="B142" s="156"/>
      <c r="C142" s="124"/>
      <c r="D142" s="87"/>
      <c r="E142" s="87"/>
      <c r="F142" s="87"/>
      <c r="G142" s="87"/>
      <c r="H142" s="87"/>
      <c r="I142" s="87"/>
      <c r="J142" s="87"/>
      <c r="K142" s="124"/>
      <c r="L142" s="87"/>
      <c r="M142" s="87"/>
      <c r="N142" s="87"/>
    </row>
    <row r="143" spans="1:14" x14ac:dyDescent="0.15">
      <c r="A143" s="105"/>
      <c r="B143" s="156"/>
      <c r="C143" s="124"/>
      <c r="D143" s="87"/>
      <c r="E143" s="87"/>
      <c r="F143" s="87"/>
      <c r="G143" s="87"/>
      <c r="H143" s="87"/>
      <c r="I143" s="87"/>
      <c r="J143" s="87"/>
      <c r="K143" s="124"/>
      <c r="L143" s="87"/>
      <c r="M143" s="87"/>
      <c r="N143" s="87"/>
    </row>
    <row r="144" spans="1:14" x14ac:dyDescent="0.15">
      <c r="A144" s="105"/>
      <c r="B144" s="156"/>
      <c r="C144" s="124"/>
      <c r="D144" s="87"/>
      <c r="E144" s="87"/>
      <c r="F144" s="87"/>
      <c r="G144" s="87"/>
      <c r="H144" s="87"/>
      <c r="I144" s="87"/>
      <c r="J144" s="87"/>
      <c r="K144" s="124"/>
      <c r="L144" s="87"/>
      <c r="M144" s="87"/>
      <c r="N144" s="87"/>
    </row>
    <row r="145" spans="1:14" x14ac:dyDescent="0.15">
      <c r="A145" s="105"/>
      <c r="B145" s="156"/>
      <c r="C145" s="124"/>
      <c r="D145" s="87"/>
      <c r="E145" s="87"/>
      <c r="F145" s="87"/>
      <c r="G145" s="87"/>
      <c r="H145" s="87"/>
      <c r="I145" s="87"/>
      <c r="J145" s="87"/>
      <c r="K145" s="87"/>
      <c r="L145" s="87"/>
      <c r="M145" s="87"/>
      <c r="N145" s="87"/>
    </row>
    <row r="146" spans="1:14" x14ac:dyDescent="0.15">
      <c r="A146" s="104"/>
      <c r="B146" s="156"/>
      <c r="C146" s="124"/>
      <c r="D146" s="124"/>
      <c r="E146" s="124"/>
      <c r="F146" s="124"/>
      <c r="G146" s="87"/>
      <c r="H146" s="87"/>
      <c r="I146" s="87"/>
      <c r="J146" s="87"/>
      <c r="K146" s="87"/>
      <c r="L146" s="87"/>
      <c r="M146" s="87"/>
      <c r="N146" s="87"/>
    </row>
    <row r="147" spans="1:14" x14ac:dyDescent="0.15">
      <c r="L147" s="63"/>
    </row>
    <row r="148" spans="1:14" x14ac:dyDescent="0.15">
      <c r="A148" s="103" t="s">
        <v>280</v>
      </c>
      <c r="B148" s="87"/>
      <c r="C148" s="124"/>
      <c r="D148" s="87"/>
      <c r="E148" s="87"/>
      <c r="F148" s="87"/>
      <c r="G148" s="87"/>
      <c r="H148" s="87"/>
      <c r="I148" s="87"/>
      <c r="J148" s="87"/>
      <c r="K148" s="87"/>
      <c r="L148" s="87"/>
      <c r="M148" s="87"/>
      <c r="N148" s="87"/>
    </row>
    <row r="149" spans="1:14" x14ac:dyDescent="0.15">
      <c r="A149" s="105"/>
      <c r="B149" s="87"/>
      <c r="C149" s="124"/>
      <c r="D149" s="87"/>
      <c r="E149" s="87"/>
      <c r="F149" s="87"/>
      <c r="G149" s="87"/>
      <c r="H149" s="87"/>
      <c r="I149" s="87"/>
      <c r="J149" s="87"/>
      <c r="K149" s="87"/>
      <c r="L149" s="87"/>
      <c r="M149" s="87"/>
      <c r="N149" s="87"/>
    </row>
    <row r="150" spans="1:14" x14ac:dyDescent="0.15">
      <c r="A150" s="105"/>
      <c r="B150" s="87"/>
      <c r="C150" s="124"/>
      <c r="D150" s="87"/>
      <c r="E150" s="87"/>
      <c r="F150" s="87"/>
      <c r="G150" s="87"/>
      <c r="H150" s="87"/>
      <c r="I150" s="87"/>
      <c r="J150" s="87"/>
      <c r="K150" s="87"/>
      <c r="L150" s="87"/>
      <c r="M150" s="87"/>
      <c r="N150" s="87"/>
    </row>
    <row r="151" spans="1:14" x14ac:dyDescent="0.15">
      <c r="A151" s="105"/>
      <c r="B151" s="87"/>
      <c r="C151" s="124"/>
      <c r="D151" s="87"/>
      <c r="E151" s="87"/>
      <c r="F151" s="87"/>
      <c r="G151" s="87"/>
      <c r="H151" s="87"/>
      <c r="I151" s="87"/>
      <c r="J151" s="87"/>
      <c r="K151" s="87"/>
      <c r="L151" s="87"/>
      <c r="M151" s="87"/>
      <c r="N151" s="87"/>
    </row>
    <row r="152" spans="1:14" ht="14.25" x14ac:dyDescent="0.15">
      <c r="A152" s="105"/>
      <c r="B152" s="87"/>
      <c r="C152" s="124"/>
      <c r="D152" s="87"/>
      <c r="E152" s="157"/>
      <c r="F152" s="87"/>
      <c r="G152" s="87"/>
      <c r="H152" s="87"/>
      <c r="I152" s="87"/>
      <c r="J152" s="87"/>
      <c r="K152" s="87"/>
      <c r="L152" s="87"/>
      <c r="M152" s="87"/>
      <c r="N152" s="87"/>
    </row>
    <row r="153" spans="1:14" x14ac:dyDescent="0.15">
      <c r="A153" s="105"/>
      <c r="B153" s="87"/>
      <c r="C153" s="124"/>
      <c r="D153" s="87"/>
      <c r="E153" s="87"/>
      <c r="F153" s="87"/>
      <c r="G153" s="87"/>
      <c r="H153" s="87"/>
      <c r="I153" s="87"/>
      <c r="J153" s="87"/>
      <c r="K153" s="87"/>
      <c r="L153" s="87"/>
      <c r="M153" s="87"/>
      <c r="N153" s="87"/>
    </row>
    <row r="154" spans="1:14" x14ac:dyDescent="0.15">
      <c r="A154" s="105"/>
      <c r="B154" s="87"/>
      <c r="C154" s="124"/>
      <c r="D154" s="87"/>
      <c r="E154" s="87"/>
      <c r="F154" s="87"/>
      <c r="G154" s="87"/>
      <c r="H154" s="87"/>
      <c r="I154" s="87"/>
      <c r="J154" s="87"/>
      <c r="K154" s="87"/>
      <c r="L154" s="87"/>
      <c r="M154" s="87"/>
      <c r="N154" s="87"/>
    </row>
    <row r="155" spans="1:14" x14ac:dyDescent="0.15">
      <c r="A155" s="105"/>
      <c r="B155" s="87"/>
      <c r="C155" s="124"/>
      <c r="D155" s="87"/>
      <c r="E155" s="87"/>
      <c r="F155" s="87"/>
      <c r="G155" s="87"/>
      <c r="H155" s="87"/>
      <c r="I155" s="87"/>
      <c r="J155" s="87"/>
      <c r="K155" s="87"/>
      <c r="L155" s="87"/>
      <c r="M155" s="87"/>
      <c r="N155" s="87"/>
    </row>
    <row r="156" spans="1:14" x14ac:dyDescent="0.15">
      <c r="A156" s="105"/>
      <c r="B156" s="87"/>
      <c r="C156" s="124"/>
      <c r="D156" s="87"/>
      <c r="E156" s="87"/>
      <c r="F156" s="87"/>
      <c r="G156" s="87"/>
      <c r="H156" s="87"/>
      <c r="I156" s="87"/>
      <c r="J156" s="87"/>
      <c r="K156" s="87"/>
      <c r="L156" s="87"/>
      <c r="M156" s="87"/>
      <c r="N156" s="87"/>
    </row>
    <row r="157" spans="1:14" x14ac:dyDescent="0.15">
      <c r="A157" s="105"/>
      <c r="B157" s="87"/>
      <c r="C157" s="124"/>
      <c r="D157" s="87"/>
      <c r="E157" s="87"/>
      <c r="F157" s="87"/>
      <c r="G157" s="87"/>
      <c r="H157" s="87"/>
      <c r="I157" s="87"/>
      <c r="J157" s="87"/>
      <c r="K157" s="87"/>
      <c r="L157" s="87"/>
      <c r="M157" s="87"/>
      <c r="N157" s="87"/>
    </row>
    <row r="158" spans="1:14" x14ac:dyDescent="0.15">
      <c r="A158" s="105"/>
      <c r="B158" s="87"/>
      <c r="C158" s="124"/>
      <c r="D158" s="87"/>
      <c r="E158" s="87"/>
      <c r="F158" s="87"/>
      <c r="G158" s="87"/>
      <c r="H158" s="87"/>
      <c r="I158" s="87"/>
      <c r="J158" s="87"/>
      <c r="K158" s="87"/>
      <c r="L158" s="87"/>
      <c r="M158" s="87"/>
      <c r="N158" s="87"/>
    </row>
    <row r="159" spans="1:14" x14ac:dyDescent="0.15">
      <c r="A159" s="104"/>
      <c r="B159" s="87"/>
      <c r="C159" s="124"/>
      <c r="D159" s="87"/>
      <c r="E159" s="87"/>
      <c r="F159" s="87"/>
      <c r="G159" s="87"/>
      <c r="H159" s="87"/>
      <c r="I159" s="87"/>
      <c r="J159" s="87"/>
      <c r="K159" s="87"/>
      <c r="L159" s="87"/>
      <c r="M159" s="87"/>
      <c r="N159" s="87"/>
    </row>
    <row r="160" spans="1:14" x14ac:dyDescent="0.15">
      <c r="B160" s="109" t="s">
        <v>582</v>
      </c>
      <c r="C160" s="109" t="s">
        <v>583</v>
      </c>
    </row>
    <row r="161" spans="1:8" x14ac:dyDescent="0.15">
      <c r="A161" s="102" t="s">
        <v>281</v>
      </c>
      <c r="B161" s="124"/>
      <c r="C161" s="158"/>
    </row>
    <row r="162" spans="1:8" x14ac:dyDescent="0.15">
      <c r="A162" s="102" t="s">
        <v>282</v>
      </c>
      <c r="B162" s="158"/>
      <c r="C162" s="124"/>
    </row>
    <row r="163" spans="1:8" x14ac:dyDescent="0.15">
      <c r="A163" s="102" t="s">
        <v>283</v>
      </c>
      <c r="B163" s="124"/>
      <c r="C163" s="124"/>
    </row>
    <row r="165" spans="1:8" x14ac:dyDescent="0.15">
      <c r="A165" s="102" t="s">
        <v>284</v>
      </c>
      <c r="B165" s="124"/>
    </row>
    <row r="166" spans="1:8" x14ac:dyDescent="0.15">
      <c r="A166" s="102" t="s">
        <v>285</v>
      </c>
      <c r="B166" s="124"/>
    </row>
    <row r="167" spans="1:8" x14ac:dyDescent="0.15">
      <c r="A167" s="102" t="s">
        <v>286</v>
      </c>
      <c r="B167" s="124"/>
    </row>
    <row r="169" spans="1:8" x14ac:dyDescent="0.15">
      <c r="A169" s="103" t="s">
        <v>287</v>
      </c>
      <c r="B169" s="107" t="s">
        <v>288</v>
      </c>
      <c r="C169" s="107" t="s">
        <v>289</v>
      </c>
      <c r="D169" s="107" t="s">
        <v>829</v>
      </c>
      <c r="E169" s="169" t="s">
        <v>290</v>
      </c>
      <c r="F169" s="107" t="s">
        <v>291</v>
      </c>
      <c r="G169" s="107" t="s">
        <v>292</v>
      </c>
      <c r="H169" s="107" t="s">
        <v>293</v>
      </c>
    </row>
    <row r="170" spans="1:8" x14ac:dyDescent="0.15">
      <c r="A170" s="104"/>
      <c r="B170" s="87"/>
      <c r="C170" s="124"/>
      <c r="D170" s="87"/>
      <c r="E170" s="87"/>
      <c r="F170" s="87"/>
      <c r="G170" s="87"/>
      <c r="H170" s="124"/>
    </row>
    <row r="171" spans="1:8" x14ac:dyDescent="0.15">
      <c r="A171" s="103" t="s">
        <v>273</v>
      </c>
      <c r="B171" s="107" t="s">
        <v>294</v>
      </c>
      <c r="C171" s="107" t="s">
        <v>295</v>
      </c>
      <c r="D171" s="107" t="s">
        <v>296</v>
      </c>
      <c r="E171" s="107" t="s">
        <v>778</v>
      </c>
    </row>
    <row r="172" spans="1:8" x14ac:dyDescent="0.15">
      <c r="A172" s="104"/>
      <c r="B172" s="87"/>
      <c r="C172" s="87"/>
      <c r="D172" s="87"/>
      <c r="E172" s="87"/>
    </row>
    <row r="173" spans="1:8" x14ac:dyDescent="0.15">
      <c r="A173" s="103" t="s">
        <v>297</v>
      </c>
      <c r="B173" s="107" t="s">
        <v>298</v>
      </c>
      <c r="C173" s="107" t="s">
        <v>299</v>
      </c>
      <c r="D173" s="107" t="s">
        <v>300</v>
      </c>
      <c r="E173" s="107" t="s">
        <v>301</v>
      </c>
      <c r="F173" s="107" t="s">
        <v>302</v>
      </c>
    </row>
    <row r="174" spans="1:8" x14ac:dyDescent="0.15">
      <c r="A174" s="104"/>
      <c r="B174" s="87"/>
      <c r="C174" s="87"/>
      <c r="D174" s="87"/>
      <c r="E174" s="87"/>
      <c r="F174" s="87"/>
    </row>
    <row r="175" spans="1:8" x14ac:dyDescent="0.15">
      <c r="A175" s="103" t="s">
        <v>303</v>
      </c>
      <c r="B175" s="107" t="s">
        <v>296</v>
      </c>
      <c r="C175" s="107" t="s">
        <v>291</v>
      </c>
      <c r="D175" s="107" t="s">
        <v>292</v>
      </c>
    </row>
    <row r="176" spans="1:8" x14ac:dyDescent="0.15">
      <c r="A176" s="104"/>
      <c r="B176" s="87"/>
      <c r="C176" s="87"/>
      <c r="D176" s="87"/>
    </row>
    <row r="177" spans="1:15" x14ac:dyDescent="0.15">
      <c r="A177" s="103" t="s">
        <v>304</v>
      </c>
      <c r="B177" s="107" t="s">
        <v>305</v>
      </c>
      <c r="C177" s="107" t="s">
        <v>306</v>
      </c>
    </row>
    <row r="178" spans="1:15" x14ac:dyDescent="0.15">
      <c r="A178" s="104"/>
      <c r="B178" s="87"/>
      <c r="C178" s="87"/>
    </row>
    <row r="180" spans="1:15" x14ac:dyDescent="0.15">
      <c r="A180" s="170" t="s">
        <v>833</v>
      </c>
      <c r="B180" s="107" t="s">
        <v>28</v>
      </c>
      <c r="C180" s="107" t="s">
        <v>474</v>
      </c>
      <c r="D180" s="107" t="s">
        <v>171</v>
      </c>
      <c r="E180" s="107" t="s">
        <v>75</v>
      </c>
      <c r="F180" s="107" t="s">
        <v>76</v>
      </c>
      <c r="G180" s="107" t="s">
        <v>77</v>
      </c>
      <c r="H180" s="107" t="s">
        <v>274</v>
      </c>
      <c r="I180" s="107" t="s">
        <v>275</v>
      </c>
      <c r="J180" s="107" t="s">
        <v>5</v>
      </c>
      <c r="K180" s="107" t="s">
        <v>219</v>
      </c>
      <c r="L180" s="107" t="s">
        <v>220</v>
      </c>
      <c r="M180" s="107" t="s">
        <v>467</v>
      </c>
      <c r="N180" s="107" t="s">
        <v>646</v>
      </c>
      <c r="O180" s="107" t="s">
        <v>834</v>
      </c>
    </row>
    <row r="181" spans="1:15" x14ac:dyDescent="0.15">
      <c r="A181" s="172"/>
      <c r="B181" s="85"/>
      <c r="C181" s="85"/>
      <c r="D181" s="85"/>
      <c r="E181" s="85"/>
      <c r="F181" s="85"/>
      <c r="G181" s="85"/>
      <c r="H181" s="85"/>
      <c r="I181" s="85"/>
      <c r="J181" s="85"/>
      <c r="K181" s="85"/>
      <c r="L181" s="85"/>
      <c r="M181" s="85"/>
      <c r="N181" s="85"/>
      <c r="O181" s="85"/>
    </row>
    <row r="182" spans="1:15" x14ac:dyDescent="0.15">
      <c r="A182" s="172"/>
      <c r="B182" s="85"/>
      <c r="C182" s="85"/>
      <c r="D182" s="85"/>
      <c r="E182" s="85"/>
      <c r="F182" s="85"/>
      <c r="G182" s="85"/>
      <c r="H182" s="85"/>
      <c r="I182" s="85"/>
      <c r="J182" s="85"/>
      <c r="K182" s="85"/>
      <c r="L182" s="85"/>
      <c r="M182" s="85"/>
      <c r="N182" s="85"/>
      <c r="O182" s="85"/>
    </row>
    <row r="183" spans="1:15" x14ac:dyDescent="0.15">
      <c r="A183" s="172"/>
      <c r="B183" s="85"/>
      <c r="C183" s="85"/>
      <c r="D183" s="85"/>
      <c r="E183" s="85"/>
      <c r="F183" s="85"/>
      <c r="G183" s="85"/>
      <c r="H183" s="85"/>
      <c r="I183" s="85"/>
      <c r="J183" s="85"/>
      <c r="K183" s="85"/>
      <c r="L183" s="85"/>
      <c r="M183" s="85"/>
      <c r="N183" s="85"/>
      <c r="O183" s="85"/>
    </row>
    <row r="184" spans="1:15" x14ac:dyDescent="0.15">
      <c r="A184" s="172"/>
      <c r="B184" s="85"/>
      <c r="C184" s="85"/>
      <c r="D184" s="85"/>
      <c r="E184" s="85"/>
      <c r="F184" s="85"/>
      <c r="G184" s="85"/>
      <c r="H184" s="85"/>
      <c r="I184" s="85"/>
      <c r="J184" s="85"/>
      <c r="K184" s="85"/>
      <c r="L184" s="85"/>
      <c r="M184" s="85"/>
      <c r="N184" s="85"/>
      <c r="O184" s="85"/>
    </row>
    <row r="185" spans="1:15" x14ac:dyDescent="0.15">
      <c r="A185" s="172"/>
      <c r="B185" s="85"/>
      <c r="C185" s="85"/>
      <c r="D185" s="85"/>
      <c r="E185" s="85"/>
      <c r="F185" s="85"/>
      <c r="G185" s="85"/>
      <c r="H185" s="85"/>
      <c r="I185" s="85"/>
      <c r="J185" s="85"/>
      <c r="K185" s="85"/>
      <c r="L185" s="85"/>
      <c r="M185" s="85"/>
      <c r="N185" s="85"/>
      <c r="O185" s="85"/>
    </row>
    <row r="186" spans="1:15" x14ac:dyDescent="0.15">
      <c r="A186" s="172"/>
      <c r="B186" s="85"/>
      <c r="C186" s="85"/>
      <c r="D186" s="85"/>
      <c r="E186" s="85"/>
      <c r="F186" s="85"/>
      <c r="G186" s="85"/>
      <c r="H186" s="85"/>
      <c r="I186" s="85"/>
      <c r="J186" s="85"/>
      <c r="K186" s="85"/>
      <c r="L186" s="85"/>
      <c r="M186" s="85"/>
      <c r="N186" s="85"/>
      <c r="O186" s="85"/>
    </row>
    <row r="187" spans="1:15" x14ac:dyDescent="0.15">
      <c r="A187" s="172"/>
      <c r="B187" s="85"/>
      <c r="C187" s="85"/>
      <c r="D187" s="85"/>
      <c r="E187" s="85"/>
      <c r="F187" s="85"/>
      <c r="G187" s="85"/>
      <c r="H187" s="85"/>
      <c r="I187" s="85"/>
      <c r="J187" s="85"/>
      <c r="K187" s="85"/>
      <c r="L187" s="85"/>
      <c r="M187" s="85"/>
      <c r="N187" s="85"/>
      <c r="O187" s="85"/>
    </row>
    <row r="188" spans="1:15" x14ac:dyDescent="0.15">
      <c r="A188" s="172"/>
      <c r="B188" s="85"/>
      <c r="C188" s="85"/>
      <c r="D188" s="85"/>
      <c r="E188" s="85"/>
      <c r="F188" s="85"/>
      <c r="G188" s="85"/>
      <c r="H188" s="85"/>
      <c r="I188" s="85"/>
      <c r="J188" s="85"/>
      <c r="K188" s="85"/>
      <c r="L188" s="85"/>
      <c r="M188" s="85"/>
      <c r="N188" s="85"/>
      <c r="O188" s="85"/>
    </row>
    <row r="189" spans="1:15" x14ac:dyDescent="0.15">
      <c r="A189" s="172"/>
      <c r="B189" s="85"/>
      <c r="C189" s="85"/>
      <c r="D189" s="85"/>
      <c r="E189" s="85"/>
      <c r="F189" s="85"/>
      <c r="G189" s="85"/>
      <c r="H189" s="85"/>
      <c r="I189" s="85"/>
      <c r="J189" s="85"/>
      <c r="K189" s="85"/>
      <c r="L189" s="85"/>
      <c r="M189" s="85"/>
      <c r="N189" s="85"/>
      <c r="O189" s="85"/>
    </row>
    <row r="190" spans="1:15" x14ac:dyDescent="0.15">
      <c r="A190" s="172"/>
      <c r="B190" s="85"/>
      <c r="C190" s="85"/>
      <c r="D190" s="85"/>
      <c r="E190" s="85"/>
      <c r="F190" s="85"/>
      <c r="G190" s="85"/>
      <c r="H190" s="85"/>
      <c r="I190" s="85"/>
      <c r="J190" s="85"/>
      <c r="K190" s="85"/>
      <c r="L190" s="85"/>
      <c r="M190" s="85"/>
      <c r="N190" s="85"/>
      <c r="O190" s="85"/>
    </row>
    <row r="191" spans="1:15" x14ac:dyDescent="0.15">
      <c r="A191" s="172"/>
      <c r="B191" s="85"/>
      <c r="C191" s="85"/>
      <c r="D191" s="85"/>
      <c r="E191" s="85"/>
      <c r="F191" s="85"/>
      <c r="G191" s="85"/>
      <c r="H191" s="85"/>
      <c r="I191" s="85"/>
      <c r="J191" s="85"/>
      <c r="K191" s="85"/>
      <c r="L191" s="85"/>
      <c r="M191" s="85"/>
      <c r="N191" s="85"/>
      <c r="O191" s="85"/>
    </row>
    <row r="192" spans="1:15" x14ac:dyDescent="0.15">
      <c r="A192" s="172"/>
      <c r="B192" s="85"/>
      <c r="C192" s="85"/>
      <c r="D192" s="85"/>
      <c r="E192" s="85"/>
      <c r="F192" s="85"/>
      <c r="G192" s="85"/>
      <c r="H192" s="85"/>
      <c r="I192" s="85"/>
      <c r="J192" s="85"/>
      <c r="K192" s="85"/>
      <c r="L192" s="85"/>
      <c r="M192" s="85"/>
      <c r="N192" s="85"/>
      <c r="O192" s="85"/>
    </row>
    <row r="193" spans="1:26" x14ac:dyDescent="0.15">
      <c r="A193" s="171"/>
      <c r="B193" s="85"/>
      <c r="C193" s="85"/>
      <c r="D193" s="85"/>
      <c r="E193" s="85"/>
      <c r="F193" s="85"/>
      <c r="G193" s="85"/>
      <c r="H193" s="85"/>
      <c r="I193" s="85"/>
      <c r="J193" s="85"/>
      <c r="K193" s="85"/>
      <c r="L193" s="85"/>
      <c r="M193" s="85"/>
      <c r="N193" s="85"/>
      <c r="O193" s="85"/>
    </row>
    <row r="199" spans="1:26" x14ac:dyDescent="0.15">
      <c r="A199" s="103" t="s">
        <v>307</v>
      </c>
      <c r="B199" s="107" t="s">
        <v>308</v>
      </c>
      <c r="C199" s="107" t="s">
        <v>309</v>
      </c>
      <c r="D199" s="107" t="s">
        <v>310</v>
      </c>
      <c r="E199" s="107" t="s">
        <v>311</v>
      </c>
      <c r="F199" s="107" t="s">
        <v>312</v>
      </c>
    </row>
    <row r="200" spans="1:26" x14ac:dyDescent="0.15">
      <c r="A200" s="105" t="s">
        <v>313</v>
      </c>
      <c r="B200" s="85"/>
      <c r="C200" s="97"/>
      <c r="D200" s="97"/>
      <c r="E200" s="85"/>
      <c r="F200" s="110"/>
    </row>
    <row r="201" spans="1:26" x14ac:dyDescent="0.15">
      <c r="A201" s="105"/>
      <c r="B201" s="87"/>
      <c r="C201" s="100"/>
      <c r="D201" s="100"/>
      <c r="E201" s="87"/>
      <c r="F201" s="87"/>
      <c r="G201" s="63"/>
      <c r="H201" s="63"/>
      <c r="I201" s="63"/>
      <c r="J201" s="63"/>
      <c r="K201" s="63"/>
      <c r="L201" s="63"/>
      <c r="M201" s="63"/>
      <c r="N201" s="63"/>
      <c r="O201" s="63"/>
      <c r="P201" s="63"/>
      <c r="Q201" s="63"/>
      <c r="R201" s="63"/>
      <c r="S201" s="63"/>
      <c r="T201" s="63"/>
      <c r="U201" s="63"/>
      <c r="V201" s="63"/>
      <c r="W201" s="63"/>
      <c r="X201" s="63"/>
      <c r="Y201" s="63"/>
      <c r="Z201" s="63"/>
    </row>
    <row r="202" spans="1:26" x14ac:dyDescent="0.15">
      <c r="A202" s="105"/>
      <c r="B202" s="87"/>
      <c r="C202" s="100"/>
      <c r="D202" s="100"/>
      <c r="E202" s="87"/>
      <c r="F202" s="87"/>
      <c r="G202" s="63"/>
      <c r="H202" s="63"/>
      <c r="I202" s="63"/>
      <c r="J202" s="63"/>
      <c r="K202" s="63"/>
      <c r="L202" s="63"/>
      <c r="M202" s="63"/>
      <c r="N202" s="63"/>
      <c r="O202" s="63"/>
      <c r="P202" s="63"/>
      <c r="Q202" s="63"/>
      <c r="R202" s="63"/>
      <c r="S202" s="63"/>
      <c r="T202" s="63"/>
      <c r="U202" s="63"/>
      <c r="V202" s="63"/>
      <c r="W202" s="63"/>
      <c r="X202" s="63"/>
      <c r="Y202" s="63"/>
      <c r="Z202" s="63"/>
    </row>
    <row r="203" spans="1:26" x14ac:dyDescent="0.15">
      <c r="A203" s="105"/>
      <c r="B203" s="87"/>
      <c r="C203" s="100"/>
      <c r="D203" s="100"/>
      <c r="E203" s="87"/>
      <c r="F203" s="87"/>
      <c r="G203" s="63"/>
      <c r="H203" s="63"/>
      <c r="I203" s="63"/>
      <c r="J203" s="63"/>
      <c r="K203" s="63"/>
      <c r="L203" s="63"/>
      <c r="M203" s="63"/>
      <c r="N203" s="63"/>
      <c r="O203" s="63"/>
      <c r="P203" s="63"/>
      <c r="Q203" s="63"/>
      <c r="R203" s="63"/>
      <c r="S203" s="63"/>
      <c r="T203" s="63"/>
      <c r="U203" s="63"/>
      <c r="V203" s="63"/>
      <c r="W203" s="63"/>
      <c r="X203" s="63"/>
      <c r="Y203" s="63"/>
      <c r="Z203" s="63"/>
    </row>
    <row r="204" spans="1:26" x14ac:dyDescent="0.15">
      <c r="A204" s="105"/>
      <c r="B204" s="87"/>
      <c r="C204" s="100"/>
      <c r="D204" s="100"/>
      <c r="E204" s="87"/>
      <c r="F204" s="87"/>
      <c r="G204" s="63"/>
      <c r="H204" s="63"/>
      <c r="I204" s="63"/>
      <c r="J204" s="63"/>
      <c r="K204" s="63"/>
      <c r="L204" s="63"/>
      <c r="M204" s="63"/>
      <c r="N204" s="63"/>
      <c r="O204" s="63"/>
      <c r="P204" s="63"/>
      <c r="Q204" s="63"/>
      <c r="R204" s="63"/>
      <c r="S204" s="63"/>
      <c r="T204" s="63"/>
      <c r="U204" s="63"/>
      <c r="V204" s="63"/>
      <c r="W204" s="63"/>
      <c r="X204" s="63"/>
      <c r="Y204" s="63"/>
      <c r="Z204" s="63"/>
    </row>
    <row r="205" spans="1:26" x14ac:dyDescent="0.15">
      <c r="A205" s="104"/>
      <c r="B205" s="87"/>
      <c r="C205" s="100"/>
      <c r="D205" s="100"/>
      <c r="E205" s="87"/>
      <c r="F205" s="87"/>
      <c r="G205" s="63"/>
      <c r="H205" s="63"/>
      <c r="I205" s="63"/>
      <c r="J205" s="63"/>
      <c r="K205" s="63"/>
      <c r="L205" s="63"/>
      <c r="M205" s="63"/>
      <c r="N205" s="63"/>
      <c r="O205" s="63"/>
      <c r="P205" s="63"/>
      <c r="Q205" s="63"/>
      <c r="R205" s="63"/>
      <c r="S205" s="63"/>
      <c r="T205" s="63"/>
      <c r="U205" s="63"/>
      <c r="V205" s="63"/>
      <c r="W205" s="63"/>
      <c r="X205" s="63"/>
      <c r="Y205" s="63"/>
      <c r="Z205" s="63"/>
    </row>
    <row r="206" spans="1:26" x14ac:dyDescent="0.1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1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15">
      <c r="A208" s="102" t="s">
        <v>314</v>
      </c>
      <c r="B208" s="107" t="s">
        <v>223</v>
      </c>
      <c r="C208" s="107" t="s">
        <v>315</v>
      </c>
      <c r="D208" s="107" t="s">
        <v>185</v>
      </c>
      <c r="E208" s="107" t="s">
        <v>186</v>
      </c>
      <c r="F208" s="107" t="s">
        <v>316</v>
      </c>
      <c r="G208" s="63"/>
      <c r="H208" s="63"/>
      <c r="I208" s="63"/>
      <c r="J208" s="63"/>
      <c r="K208" s="63"/>
      <c r="L208" s="63"/>
      <c r="M208" s="63"/>
      <c r="N208" s="63"/>
      <c r="O208" s="63"/>
      <c r="P208" s="63"/>
      <c r="Q208" s="63"/>
      <c r="R208" s="63"/>
      <c r="S208" s="63"/>
      <c r="T208" s="63"/>
      <c r="U208" s="63"/>
      <c r="V208" s="63"/>
      <c r="W208" s="63"/>
      <c r="X208" s="63"/>
      <c r="Y208" s="63"/>
      <c r="Z208" s="63"/>
    </row>
    <row r="209" spans="1:26" x14ac:dyDescent="0.15">
      <c r="A209" s="102" t="s">
        <v>584</v>
      </c>
      <c r="B209" s="100"/>
      <c r="C209" s="100"/>
      <c r="D209" s="87"/>
      <c r="E209" s="87"/>
      <c r="F209" s="87"/>
      <c r="G209" s="63"/>
      <c r="H209" s="63"/>
      <c r="I209" s="63"/>
      <c r="J209" s="63"/>
      <c r="K209" s="63"/>
      <c r="L209" s="63"/>
      <c r="M209" s="63"/>
      <c r="N209" s="63"/>
      <c r="O209" s="63"/>
      <c r="P209" s="63"/>
      <c r="Q209" s="63"/>
      <c r="R209" s="63"/>
      <c r="S209" s="63"/>
      <c r="T209" s="63"/>
      <c r="U209" s="63"/>
      <c r="V209" s="63"/>
      <c r="W209" s="63"/>
      <c r="X209" s="63"/>
      <c r="Y209" s="63"/>
      <c r="Z209" s="63"/>
    </row>
    <row r="210" spans="1:26" x14ac:dyDescent="0.15">
      <c r="A210" s="102" t="s">
        <v>585</v>
      </c>
      <c r="B210" s="100"/>
      <c r="C210" s="100"/>
      <c r="D210" s="87"/>
      <c r="E210" s="87"/>
      <c r="F210" s="87"/>
      <c r="G210" s="63"/>
      <c r="H210" s="63"/>
      <c r="I210" s="63"/>
      <c r="J210" s="63"/>
      <c r="K210" s="63"/>
      <c r="L210" s="63"/>
      <c r="M210" s="63"/>
      <c r="N210" s="63"/>
      <c r="O210" s="63"/>
      <c r="P210" s="63"/>
      <c r="Q210" s="63"/>
      <c r="R210" s="63"/>
      <c r="S210" s="63"/>
      <c r="T210" s="63"/>
      <c r="U210" s="63"/>
      <c r="V210" s="63"/>
      <c r="W210" s="63"/>
      <c r="X210" s="63"/>
      <c r="Y210" s="63"/>
      <c r="Z210" s="63"/>
    </row>
    <row r="211" spans="1:26" x14ac:dyDescent="0.15">
      <c r="A211" s="102" t="s">
        <v>589</v>
      </c>
      <c r="B211" s="100"/>
      <c r="C211" s="100"/>
      <c r="D211" s="87"/>
      <c r="E211" s="87"/>
      <c r="F211" s="87"/>
      <c r="G211" s="63"/>
      <c r="H211" s="63"/>
      <c r="I211" s="63"/>
      <c r="J211" s="63"/>
      <c r="K211" s="63"/>
      <c r="L211" s="63"/>
      <c r="M211" s="63"/>
      <c r="N211" s="63"/>
      <c r="O211" s="63"/>
      <c r="P211" s="63"/>
      <c r="Q211" s="63"/>
      <c r="R211" s="63"/>
      <c r="S211" s="63"/>
      <c r="T211" s="63"/>
      <c r="U211" s="63"/>
      <c r="V211" s="63"/>
      <c r="W211" s="63"/>
      <c r="X211" s="63"/>
      <c r="Y211" s="63"/>
      <c r="Z211" s="63"/>
    </row>
    <row r="212" spans="1:26" x14ac:dyDescent="0.15">
      <c r="A212" s="102" t="s">
        <v>587</v>
      </c>
      <c r="B212" s="100"/>
      <c r="C212" s="100"/>
      <c r="D212" s="87"/>
      <c r="E212" s="87"/>
      <c r="F212" s="87"/>
      <c r="G212" s="63"/>
      <c r="H212" s="63"/>
      <c r="I212" s="63"/>
      <c r="J212" s="63"/>
      <c r="K212" s="63"/>
      <c r="L212" s="63"/>
      <c r="M212" s="63"/>
      <c r="N212" s="63"/>
      <c r="O212" s="63"/>
      <c r="P212" s="63"/>
      <c r="Q212" s="63"/>
      <c r="R212" s="63"/>
      <c r="S212" s="63"/>
      <c r="T212" s="63"/>
      <c r="U212" s="63"/>
      <c r="V212" s="63"/>
      <c r="W212" s="63"/>
      <c r="X212" s="63"/>
      <c r="Y212" s="63"/>
      <c r="Z212" s="63"/>
    </row>
    <row r="213" spans="1:26" x14ac:dyDescent="0.15">
      <c r="A213" s="102" t="s">
        <v>151</v>
      </c>
      <c r="B213" s="100"/>
      <c r="C213" s="100"/>
      <c r="D213" s="87"/>
      <c r="E213" s="87"/>
      <c r="F213" s="87"/>
      <c r="G213" s="63"/>
      <c r="H213" s="63"/>
      <c r="I213" s="63"/>
      <c r="J213" s="63"/>
      <c r="K213" s="63"/>
      <c r="L213" s="63"/>
      <c r="M213" s="63"/>
      <c r="N213" s="63"/>
      <c r="O213" s="63"/>
      <c r="P213" s="63"/>
      <c r="Q213" s="63"/>
      <c r="R213" s="63"/>
      <c r="S213" s="63"/>
      <c r="T213" s="63"/>
      <c r="U213" s="63"/>
      <c r="V213" s="63"/>
      <c r="W213" s="63"/>
      <c r="X213" s="63"/>
      <c r="Y213" s="63"/>
      <c r="Z213" s="63"/>
    </row>
    <row r="214" spans="1:26" x14ac:dyDescent="0.15">
      <c r="A214" s="102" t="s">
        <v>586</v>
      </c>
      <c r="B214" s="100"/>
      <c r="C214" s="100"/>
      <c r="D214" s="87"/>
      <c r="E214" s="87"/>
      <c r="F214" s="87"/>
      <c r="G214" s="63"/>
      <c r="H214" s="63"/>
      <c r="I214" s="63"/>
      <c r="J214" s="63"/>
      <c r="K214" s="63"/>
      <c r="L214" s="63"/>
      <c r="M214" s="63"/>
      <c r="N214" s="63"/>
      <c r="O214" s="63"/>
      <c r="P214" s="63"/>
      <c r="Q214" s="63"/>
      <c r="R214" s="63"/>
      <c r="S214" s="63"/>
      <c r="T214" s="63"/>
      <c r="U214" s="63"/>
      <c r="V214" s="63"/>
      <c r="W214" s="63"/>
      <c r="X214" s="63"/>
      <c r="Y214" s="63"/>
      <c r="Z214" s="63"/>
    </row>
    <row r="215" spans="1:26" x14ac:dyDescent="0.15">
      <c r="A215" s="102" t="s">
        <v>588</v>
      </c>
      <c r="B215" s="100"/>
      <c r="C215" s="100"/>
      <c r="D215" s="87"/>
      <c r="E215" s="87"/>
      <c r="F215" s="87"/>
      <c r="G215" s="63"/>
      <c r="H215" s="63"/>
      <c r="I215" s="63"/>
      <c r="J215" s="63"/>
      <c r="K215" s="63"/>
      <c r="L215" s="63"/>
      <c r="M215" s="63"/>
      <c r="N215" s="63"/>
      <c r="O215" s="63"/>
      <c r="P215" s="63"/>
      <c r="Q215" s="63"/>
      <c r="R215" s="63"/>
      <c r="S215" s="63"/>
      <c r="T215" s="63"/>
      <c r="U215" s="63"/>
      <c r="V215" s="63"/>
      <c r="W215" s="63"/>
      <c r="X215" s="63"/>
      <c r="Y215" s="63"/>
      <c r="Z215" s="63"/>
    </row>
    <row r="216" spans="1:26" x14ac:dyDescent="0.15">
      <c r="A216" s="63"/>
      <c r="B216" s="72"/>
      <c r="C216" s="72"/>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15">
      <c r="A217" s="102" t="s">
        <v>317</v>
      </c>
      <c r="B217" s="107">
        <v>0</v>
      </c>
      <c r="C217" s="107">
        <v>1</v>
      </c>
      <c r="D217" s="107">
        <v>2</v>
      </c>
      <c r="E217" s="107">
        <v>3</v>
      </c>
      <c r="F217" s="63"/>
      <c r="G217" s="106" t="s">
        <v>468</v>
      </c>
      <c r="H217" s="63"/>
      <c r="I217" s="63"/>
      <c r="J217" s="63"/>
      <c r="K217" s="63"/>
      <c r="L217" s="63"/>
      <c r="M217" s="63"/>
      <c r="N217" s="63"/>
      <c r="O217" s="63"/>
      <c r="P217" s="63"/>
      <c r="Q217" s="63"/>
      <c r="R217" s="63"/>
      <c r="S217" s="63"/>
      <c r="T217" s="63"/>
      <c r="U217" s="63"/>
      <c r="V217" s="63"/>
      <c r="W217" s="63"/>
      <c r="X217" s="63"/>
      <c r="Y217" s="63"/>
      <c r="Z217" s="63"/>
    </row>
    <row r="218" spans="1:26" x14ac:dyDescent="0.15">
      <c r="A218" s="102" t="s">
        <v>89</v>
      </c>
      <c r="B218" s="87"/>
      <c r="C218" s="87"/>
      <c r="D218" s="87"/>
      <c r="E218" s="87"/>
      <c r="F218" s="63"/>
      <c r="G218" s="117" t="s">
        <v>669</v>
      </c>
      <c r="H218" s="118"/>
      <c r="I218" s="117" t="s">
        <v>670</v>
      </c>
      <c r="J218" s="118"/>
      <c r="K218" s="117" t="s">
        <v>671</v>
      </c>
      <c r="L218" s="118"/>
      <c r="M218" s="117" t="s">
        <v>672</v>
      </c>
      <c r="N218" s="118"/>
      <c r="O218" s="63"/>
      <c r="P218" s="41"/>
      <c r="Q218" s="63"/>
      <c r="R218" s="63"/>
      <c r="S218" s="63"/>
      <c r="T218" s="63"/>
      <c r="U218" s="63"/>
      <c r="V218" s="63"/>
      <c r="W218" s="63"/>
      <c r="X218" s="63"/>
      <c r="Y218" s="63"/>
      <c r="Z218" s="63"/>
    </row>
    <row r="219" spans="1:26" x14ac:dyDescent="0.15">
      <c r="A219" s="102" t="s">
        <v>90</v>
      </c>
      <c r="B219" s="87"/>
      <c r="C219" s="87"/>
      <c r="D219" s="87"/>
      <c r="E219" s="87"/>
      <c r="F219" s="63"/>
      <c r="G219" s="107" t="s">
        <v>442</v>
      </c>
      <c r="H219" s="107" t="s">
        <v>443</v>
      </c>
      <c r="I219" s="107" t="s">
        <v>442</v>
      </c>
      <c r="J219" s="107" t="s">
        <v>443</v>
      </c>
      <c r="K219" s="107" t="s">
        <v>442</v>
      </c>
      <c r="L219" s="107" t="s">
        <v>443</v>
      </c>
      <c r="M219" s="107" t="s">
        <v>442</v>
      </c>
      <c r="N219" s="107" t="s">
        <v>443</v>
      </c>
      <c r="O219" s="63"/>
      <c r="P219" s="41"/>
      <c r="Q219" s="63"/>
      <c r="R219" s="63"/>
      <c r="S219" s="63"/>
      <c r="T219" s="63"/>
      <c r="U219" s="63"/>
      <c r="V219" s="63"/>
      <c r="W219" s="63"/>
      <c r="X219" s="63"/>
      <c r="Y219" s="63"/>
      <c r="Z219" s="63"/>
    </row>
    <row r="220" spans="1:26" x14ac:dyDescent="0.15">
      <c r="A220" s="102" t="s">
        <v>91</v>
      </c>
      <c r="B220" s="87"/>
      <c r="C220" s="87"/>
      <c r="D220" s="87"/>
      <c r="E220" s="87"/>
      <c r="F220" s="63"/>
      <c r="G220" s="100"/>
      <c r="H220" s="87"/>
      <c r="I220" s="100"/>
      <c r="J220" s="87"/>
      <c r="K220" s="100"/>
      <c r="L220" s="87"/>
      <c r="M220" s="100"/>
      <c r="N220" s="87"/>
      <c r="O220" s="63"/>
      <c r="P220" s="41"/>
      <c r="Q220" s="63"/>
      <c r="R220" s="63"/>
      <c r="S220" s="63"/>
      <c r="T220" s="63"/>
      <c r="U220" s="63"/>
      <c r="V220" s="63"/>
      <c r="W220" s="63"/>
      <c r="X220" s="63"/>
      <c r="Y220" s="63"/>
      <c r="Z220" s="63"/>
    </row>
    <row r="221" spans="1:26" x14ac:dyDescent="0.15">
      <c r="A221" s="102" t="s">
        <v>92</v>
      </c>
      <c r="B221" s="87"/>
      <c r="C221" s="87"/>
      <c r="D221" s="87"/>
      <c r="E221" s="87"/>
      <c r="F221" s="63"/>
      <c r="G221" s="100"/>
      <c r="H221" s="87"/>
      <c r="I221" s="100"/>
      <c r="J221" s="87"/>
      <c r="K221" s="100"/>
      <c r="L221" s="87"/>
      <c r="M221" s="100"/>
      <c r="N221" s="87"/>
      <c r="O221" s="63"/>
      <c r="P221" s="41"/>
      <c r="Q221" s="63"/>
      <c r="R221" s="63"/>
      <c r="S221" s="63"/>
      <c r="T221" s="63"/>
      <c r="U221" s="63"/>
      <c r="V221" s="63"/>
      <c r="W221" s="63"/>
      <c r="X221" s="63"/>
      <c r="Y221" s="63"/>
      <c r="Z221" s="63"/>
    </row>
    <row r="222" spans="1:26" x14ac:dyDescent="0.15">
      <c r="A222" s="102" t="s">
        <v>93</v>
      </c>
      <c r="B222" s="87"/>
      <c r="C222" s="87"/>
      <c r="D222" s="87"/>
      <c r="E222" s="87"/>
      <c r="F222" s="63"/>
      <c r="G222" s="100"/>
      <c r="H222" s="87"/>
      <c r="I222" s="100"/>
      <c r="J222" s="87"/>
      <c r="K222" s="100"/>
      <c r="L222" s="87"/>
      <c r="M222" s="100"/>
      <c r="N222" s="87"/>
      <c r="O222" s="63"/>
      <c r="P222" s="41"/>
      <c r="Q222" s="63"/>
      <c r="R222" s="63"/>
      <c r="S222" s="63"/>
      <c r="T222" s="63"/>
      <c r="U222" s="63"/>
      <c r="V222" s="63"/>
      <c r="W222" s="63"/>
      <c r="X222" s="63"/>
      <c r="Y222" s="63"/>
      <c r="Z222" s="63"/>
    </row>
    <row r="223" spans="1:26" x14ac:dyDescent="0.15">
      <c r="A223" s="102" t="s">
        <v>94</v>
      </c>
      <c r="B223" s="87"/>
      <c r="C223" s="87"/>
      <c r="D223" s="87"/>
      <c r="E223" s="87"/>
      <c r="F223" s="63"/>
      <c r="G223" s="100"/>
      <c r="H223" s="87"/>
      <c r="I223" s="100"/>
      <c r="J223" s="87"/>
      <c r="K223" s="100"/>
      <c r="L223" s="87"/>
      <c r="M223" s="100"/>
      <c r="N223" s="87"/>
      <c r="O223" s="63"/>
      <c r="P223" s="41"/>
      <c r="Q223" s="63"/>
      <c r="R223" s="63"/>
      <c r="S223" s="63"/>
      <c r="T223" s="63"/>
      <c r="U223" s="63"/>
      <c r="V223" s="63"/>
      <c r="W223" s="63"/>
      <c r="X223" s="63"/>
      <c r="Y223" s="63"/>
      <c r="Z223" s="63"/>
    </row>
    <row r="224" spans="1:26" x14ac:dyDescent="0.15">
      <c r="A224" s="102" t="s">
        <v>95</v>
      </c>
      <c r="B224" s="87"/>
      <c r="C224" s="87"/>
      <c r="D224" s="87"/>
      <c r="E224" s="87"/>
      <c r="F224" s="63"/>
      <c r="G224" s="100"/>
      <c r="H224" s="87"/>
      <c r="I224" s="100"/>
      <c r="J224" s="87"/>
      <c r="K224" s="100"/>
      <c r="L224" s="87"/>
      <c r="M224" s="100"/>
      <c r="N224" s="87"/>
      <c r="O224" s="63"/>
      <c r="P224" s="41"/>
      <c r="Q224" s="63"/>
      <c r="R224" s="63"/>
      <c r="S224" s="63"/>
      <c r="T224" s="63"/>
      <c r="U224" s="63"/>
      <c r="V224" s="63"/>
      <c r="W224" s="63"/>
      <c r="X224" s="63"/>
      <c r="Y224" s="63"/>
      <c r="Z224" s="63"/>
    </row>
    <row r="225" spans="1:26" x14ac:dyDescent="0.15">
      <c r="A225" s="102" t="s">
        <v>96</v>
      </c>
      <c r="B225" s="87"/>
      <c r="C225" s="87"/>
      <c r="D225" s="87"/>
      <c r="E225" s="87"/>
      <c r="F225" s="63"/>
      <c r="G225" s="100"/>
      <c r="H225" s="87"/>
      <c r="I225" s="100"/>
      <c r="J225" s="87"/>
      <c r="K225" s="100"/>
      <c r="L225" s="87"/>
      <c r="M225" s="100"/>
      <c r="N225" s="87"/>
      <c r="O225" s="63"/>
      <c r="P225" s="41"/>
      <c r="Q225" s="63"/>
      <c r="R225" s="63"/>
      <c r="S225" s="63"/>
      <c r="T225" s="63"/>
      <c r="U225" s="63"/>
      <c r="V225" s="63"/>
      <c r="W225" s="63"/>
      <c r="X225" s="63"/>
      <c r="Y225" s="63"/>
      <c r="Z225" s="63"/>
    </row>
    <row r="226" spans="1:26" x14ac:dyDescent="0.15">
      <c r="A226" s="102" t="s">
        <v>318</v>
      </c>
      <c r="B226" s="87"/>
      <c r="C226" s="87"/>
      <c r="D226" s="87"/>
      <c r="E226" s="87"/>
      <c r="F226" s="63"/>
      <c r="G226" s="100"/>
      <c r="H226" s="87"/>
      <c r="I226" s="100"/>
      <c r="J226" s="87"/>
      <c r="K226" s="100"/>
      <c r="L226" s="87"/>
      <c r="M226" s="100"/>
      <c r="N226" s="87"/>
      <c r="O226" s="63"/>
      <c r="P226" s="41"/>
      <c r="Q226" s="63"/>
      <c r="R226" s="63"/>
      <c r="S226" s="63"/>
      <c r="T226" s="63"/>
      <c r="U226" s="63"/>
      <c r="V226" s="63"/>
      <c r="W226" s="63"/>
      <c r="X226" s="63"/>
      <c r="Y226" s="63"/>
      <c r="Z226" s="63"/>
    </row>
    <row r="227" spans="1:26" x14ac:dyDescent="0.15">
      <c r="A227" s="102" t="s">
        <v>319</v>
      </c>
      <c r="B227" s="87"/>
      <c r="C227" s="87"/>
      <c r="D227" s="87"/>
      <c r="E227" s="87"/>
      <c r="F227" s="63"/>
      <c r="G227" s="100"/>
      <c r="H227" s="87"/>
      <c r="I227" s="100"/>
      <c r="J227" s="87"/>
      <c r="K227" s="100"/>
      <c r="L227" s="87"/>
      <c r="M227" s="100"/>
      <c r="N227" s="87"/>
      <c r="O227" s="63"/>
      <c r="P227" s="41"/>
      <c r="Q227" s="63"/>
      <c r="R227" s="63"/>
      <c r="S227" s="63"/>
      <c r="T227" s="63"/>
      <c r="U227" s="63"/>
      <c r="V227" s="63"/>
      <c r="W227" s="63"/>
      <c r="X227" s="63"/>
      <c r="Y227" s="63"/>
      <c r="Z227" s="63"/>
    </row>
    <row r="228" spans="1:26" x14ac:dyDescent="0.15">
      <c r="A228" s="111" t="s">
        <v>97</v>
      </c>
      <c r="B228" s="87"/>
      <c r="C228" s="87"/>
      <c r="D228" s="87"/>
      <c r="E228" s="87"/>
      <c r="F228" s="63"/>
      <c r="G228" s="100"/>
      <c r="H228" s="87"/>
      <c r="I228" s="100"/>
      <c r="J228" s="87"/>
      <c r="K228" s="100"/>
      <c r="L228" s="87"/>
      <c r="M228" s="100"/>
      <c r="N228" s="87"/>
      <c r="O228" s="63"/>
      <c r="P228" s="41"/>
      <c r="Q228" s="63"/>
      <c r="R228" s="63"/>
      <c r="S228" s="63"/>
      <c r="T228" s="63"/>
      <c r="U228" s="63"/>
      <c r="V228" s="63"/>
      <c r="W228" s="63"/>
      <c r="X228" s="63"/>
      <c r="Y228" s="63"/>
      <c r="Z228" s="63"/>
    </row>
    <row r="229" spans="1:26" x14ac:dyDescent="0.15">
      <c r="A229" s="111" t="s">
        <v>98</v>
      </c>
      <c r="B229" s="87"/>
      <c r="C229" s="87"/>
      <c r="D229" s="87"/>
      <c r="E229" s="87"/>
      <c r="F229" s="63"/>
      <c r="G229" s="100"/>
      <c r="H229" s="87"/>
      <c r="I229" s="100"/>
      <c r="J229" s="87"/>
      <c r="K229" s="100"/>
      <c r="L229" s="87"/>
      <c r="M229" s="100"/>
      <c r="N229" s="87"/>
      <c r="O229" s="63"/>
      <c r="P229" s="41"/>
      <c r="Q229" s="63"/>
      <c r="R229" s="63"/>
      <c r="S229" s="63"/>
      <c r="T229" s="63"/>
      <c r="U229" s="63"/>
      <c r="V229" s="63"/>
      <c r="W229" s="63"/>
      <c r="X229" s="63"/>
      <c r="Y229" s="63"/>
      <c r="Z229" s="63"/>
    </row>
    <row r="230" spans="1:26" x14ac:dyDescent="0.15">
      <c r="A230" s="102" t="s">
        <v>320</v>
      </c>
      <c r="B230" s="87"/>
      <c r="C230" s="87"/>
      <c r="D230" s="87"/>
      <c r="E230" s="87"/>
      <c r="F230" s="63"/>
      <c r="G230" s="106" t="s">
        <v>469</v>
      </c>
      <c r="H230" s="63"/>
      <c r="I230" s="63"/>
      <c r="J230" s="63"/>
      <c r="K230" s="63"/>
      <c r="L230" s="63"/>
      <c r="M230" s="63"/>
      <c r="N230" s="63"/>
      <c r="O230" s="63"/>
      <c r="P230" s="41"/>
      <c r="Q230" s="63"/>
      <c r="R230" s="63"/>
      <c r="S230" s="63"/>
      <c r="T230" s="63"/>
      <c r="U230" s="63"/>
      <c r="V230" s="63"/>
      <c r="W230" s="63"/>
      <c r="X230" s="63"/>
      <c r="Y230" s="63"/>
      <c r="Z230" s="63"/>
    </row>
    <row r="231" spans="1:26" x14ac:dyDescent="0.15">
      <c r="A231" s="102" t="s">
        <v>321</v>
      </c>
      <c r="B231" s="112"/>
      <c r="C231" s="112"/>
      <c r="D231" s="112"/>
      <c r="E231" s="112"/>
      <c r="F231" s="73"/>
      <c r="G231" s="119" t="s">
        <v>673</v>
      </c>
      <c r="H231" s="120"/>
      <c r="I231" s="119" t="s">
        <v>674</v>
      </c>
      <c r="J231" s="120"/>
      <c r="K231" s="119" t="s">
        <v>675</v>
      </c>
      <c r="L231" s="120"/>
      <c r="M231" s="119" t="s">
        <v>676</v>
      </c>
      <c r="N231" s="120"/>
      <c r="O231" s="63"/>
      <c r="P231" s="41"/>
      <c r="Q231" s="63"/>
      <c r="R231" s="63"/>
      <c r="S231" s="63"/>
      <c r="T231" s="63"/>
      <c r="U231" s="63"/>
      <c r="V231" s="63"/>
      <c r="W231" s="63"/>
      <c r="X231" s="63"/>
      <c r="Y231" s="63"/>
      <c r="Z231" s="63"/>
    </row>
    <row r="232" spans="1:26" x14ac:dyDescent="0.15">
      <c r="A232" s="102" t="s">
        <v>99</v>
      </c>
      <c r="B232" s="112"/>
      <c r="C232" s="112"/>
      <c r="D232" s="112"/>
      <c r="E232" s="112"/>
      <c r="F232" s="73"/>
      <c r="G232" s="121" t="s">
        <v>442</v>
      </c>
      <c r="H232" s="121" t="s">
        <v>443</v>
      </c>
      <c r="I232" s="121" t="s">
        <v>442</v>
      </c>
      <c r="J232" s="121" t="s">
        <v>443</v>
      </c>
      <c r="K232" s="121" t="s">
        <v>442</v>
      </c>
      <c r="L232" s="121" t="s">
        <v>443</v>
      </c>
      <c r="M232" s="121" t="s">
        <v>442</v>
      </c>
      <c r="N232" s="121" t="s">
        <v>443</v>
      </c>
      <c r="O232" s="63"/>
      <c r="P232" s="41"/>
      <c r="Q232" s="63"/>
      <c r="R232" s="63"/>
      <c r="S232" s="63"/>
      <c r="T232" s="63"/>
      <c r="U232" s="63"/>
      <c r="V232" s="63"/>
      <c r="W232" s="63"/>
      <c r="X232" s="63"/>
      <c r="Y232" s="63"/>
      <c r="Z232" s="63"/>
    </row>
    <row r="233" spans="1:26" x14ac:dyDescent="0.15">
      <c r="A233" s="102" t="s">
        <v>100</v>
      </c>
      <c r="B233" s="112"/>
      <c r="C233" s="112"/>
      <c r="D233" s="112"/>
      <c r="E233" s="112"/>
      <c r="F233" s="73"/>
      <c r="G233" s="112"/>
      <c r="H233" s="112"/>
      <c r="I233" s="112"/>
      <c r="J233" s="112"/>
      <c r="K233" s="112"/>
      <c r="L233" s="112"/>
      <c r="M233" s="112"/>
      <c r="N233" s="112"/>
      <c r="O233" s="63"/>
      <c r="P233" s="41"/>
      <c r="Q233" s="63"/>
      <c r="R233" s="63"/>
      <c r="S233" s="63"/>
      <c r="T233" s="63"/>
      <c r="U233" s="63"/>
      <c r="V233" s="63"/>
      <c r="W233" s="63"/>
      <c r="X233" s="63"/>
      <c r="Y233" s="63"/>
      <c r="Z233" s="63"/>
    </row>
    <row r="234" spans="1:26" x14ac:dyDescent="0.15">
      <c r="A234" s="102" t="s">
        <v>101</v>
      </c>
      <c r="B234" s="112"/>
      <c r="C234" s="112"/>
      <c r="D234" s="112"/>
      <c r="E234" s="112"/>
      <c r="F234" s="73"/>
      <c r="G234" s="112"/>
      <c r="H234" s="112"/>
      <c r="I234" s="112"/>
      <c r="J234" s="112"/>
      <c r="K234" s="112"/>
      <c r="L234" s="112"/>
      <c r="M234" s="112"/>
      <c r="N234" s="112"/>
      <c r="O234" s="63"/>
      <c r="P234" s="41"/>
      <c r="Q234" s="63"/>
      <c r="R234" s="63"/>
      <c r="S234" s="63"/>
      <c r="T234" s="63"/>
      <c r="U234" s="63"/>
      <c r="V234" s="63"/>
      <c r="W234" s="63"/>
      <c r="X234" s="63"/>
      <c r="Y234" s="63"/>
      <c r="Z234" s="63"/>
    </row>
    <row r="235" spans="1:26" x14ac:dyDescent="0.15">
      <c r="A235" s="102" t="s">
        <v>102</v>
      </c>
      <c r="B235" s="112"/>
      <c r="C235" s="112"/>
      <c r="D235" s="112"/>
      <c r="E235" s="112"/>
      <c r="F235" s="73"/>
      <c r="G235" s="112"/>
      <c r="H235" s="112"/>
      <c r="I235" s="112"/>
      <c r="J235" s="112"/>
      <c r="K235" s="112"/>
      <c r="L235" s="112"/>
      <c r="M235" s="112"/>
      <c r="N235" s="112"/>
      <c r="O235" s="63"/>
      <c r="P235" s="41"/>
      <c r="Q235" s="63"/>
      <c r="R235" s="63"/>
      <c r="S235" s="63"/>
      <c r="T235" s="63"/>
      <c r="U235" s="63"/>
      <c r="V235" s="63"/>
      <c r="W235" s="63"/>
      <c r="X235" s="63"/>
      <c r="Y235" s="63"/>
      <c r="Z235" s="63"/>
    </row>
    <row r="236" spans="1:26" x14ac:dyDescent="0.15">
      <c r="A236" s="102" t="s">
        <v>103</v>
      </c>
      <c r="B236" s="112"/>
      <c r="C236" s="112"/>
      <c r="D236" s="112"/>
      <c r="E236" s="112"/>
      <c r="F236" s="73"/>
      <c r="G236" s="112"/>
      <c r="H236" s="112"/>
      <c r="I236" s="112"/>
      <c r="J236" s="112"/>
      <c r="K236" s="112"/>
      <c r="L236" s="112"/>
      <c r="M236" s="112"/>
      <c r="N236" s="112"/>
      <c r="O236" s="63"/>
      <c r="P236" s="41"/>
      <c r="Q236" s="63"/>
      <c r="R236" s="63"/>
      <c r="S236" s="63"/>
      <c r="T236" s="63"/>
      <c r="U236" s="63"/>
      <c r="V236" s="63"/>
      <c r="W236" s="63"/>
      <c r="X236" s="63"/>
      <c r="Y236" s="63"/>
      <c r="Z236" s="63"/>
    </row>
    <row r="237" spans="1:26" x14ac:dyDescent="0.15">
      <c r="A237" s="102" t="s">
        <v>104</v>
      </c>
      <c r="B237" s="112"/>
      <c r="C237" s="112"/>
      <c r="D237" s="112"/>
      <c r="E237" s="112"/>
      <c r="F237" s="73"/>
      <c r="G237" s="112"/>
      <c r="H237" s="112"/>
      <c r="I237" s="112"/>
      <c r="J237" s="112"/>
      <c r="K237" s="112"/>
      <c r="L237" s="112"/>
      <c r="M237" s="112"/>
      <c r="N237" s="112"/>
      <c r="O237" s="63"/>
      <c r="P237" s="41"/>
      <c r="Q237" s="63"/>
      <c r="R237" s="63"/>
      <c r="S237" s="63"/>
      <c r="T237" s="63"/>
      <c r="U237" s="63"/>
      <c r="V237" s="63"/>
      <c r="W237" s="63"/>
      <c r="X237" s="63"/>
      <c r="Y237" s="63"/>
      <c r="Z237" s="63"/>
    </row>
    <row r="238" spans="1:26" x14ac:dyDescent="0.15">
      <c r="A238" s="102" t="s">
        <v>105</v>
      </c>
      <c r="B238" s="112"/>
      <c r="C238" s="112"/>
      <c r="D238" s="112"/>
      <c r="E238" s="112"/>
      <c r="F238" s="73"/>
      <c r="G238" s="112"/>
      <c r="H238" s="112"/>
      <c r="I238" s="112"/>
      <c r="J238" s="112"/>
      <c r="K238" s="112"/>
      <c r="L238" s="112"/>
      <c r="M238" s="112"/>
      <c r="N238" s="112"/>
      <c r="O238" s="63"/>
      <c r="P238" s="41"/>
      <c r="Q238" s="63"/>
      <c r="R238" s="63"/>
      <c r="S238" s="63"/>
      <c r="T238" s="63"/>
      <c r="U238" s="63"/>
      <c r="V238" s="63"/>
      <c r="W238" s="63"/>
      <c r="X238" s="63"/>
      <c r="Y238" s="63"/>
      <c r="Z238" s="63"/>
    </row>
    <row r="239" spans="1:26" x14ac:dyDescent="0.15">
      <c r="A239" s="102" t="s">
        <v>106</v>
      </c>
      <c r="B239" s="112"/>
      <c r="C239" s="112"/>
      <c r="D239" s="112"/>
      <c r="E239" s="112"/>
      <c r="F239" s="73"/>
      <c r="G239" s="112"/>
      <c r="H239" s="112"/>
      <c r="I239" s="112"/>
      <c r="J239" s="112"/>
      <c r="K239" s="112"/>
      <c r="L239" s="112"/>
      <c r="M239" s="112"/>
      <c r="N239" s="112"/>
      <c r="O239" s="63"/>
      <c r="P239" s="41"/>
      <c r="Q239" s="63"/>
      <c r="R239" s="63"/>
      <c r="S239" s="63"/>
      <c r="T239" s="63"/>
      <c r="U239" s="63"/>
      <c r="V239" s="63"/>
      <c r="W239" s="63"/>
      <c r="X239" s="63"/>
      <c r="Y239" s="63"/>
      <c r="Z239" s="63"/>
    </row>
    <row r="240" spans="1:26" x14ac:dyDescent="0.15">
      <c r="A240" s="102" t="s">
        <v>107</v>
      </c>
      <c r="B240" s="112"/>
      <c r="C240" s="112"/>
      <c r="D240" s="112"/>
      <c r="E240" s="112"/>
      <c r="F240" s="73"/>
      <c r="G240" s="112"/>
      <c r="H240" s="112"/>
      <c r="I240" s="112"/>
      <c r="J240" s="112"/>
      <c r="K240" s="112"/>
      <c r="L240" s="112"/>
      <c r="M240" s="112"/>
      <c r="N240" s="112"/>
      <c r="O240" s="63"/>
      <c r="P240" s="41"/>
      <c r="Q240" s="63"/>
      <c r="R240" s="63"/>
      <c r="S240" s="63"/>
      <c r="T240" s="63"/>
      <c r="U240" s="63"/>
      <c r="V240" s="63"/>
      <c r="W240" s="63"/>
      <c r="X240" s="63"/>
      <c r="Y240" s="63"/>
      <c r="Z240" s="63"/>
    </row>
    <row r="241" spans="1:26" x14ac:dyDescent="0.15">
      <c r="A241" s="102" t="s">
        <v>108</v>
      </c>
      <c r="B241" s="112"/>
      <c r="C241" s="112"/>
      <c r="D241" s="112"/>
      <c r="E241" s="112"/>
      <c r="F241" s="73"/>
      <c r="G241" s="112"/>
      <c r="H241" s="112"/>
      <c r="I241" s="112"/>
      <c r="J241" s="112"/>
      <c r="K241" s="112"/>
      <c r="L241" s="112"/>
      <c r="M241" s="112"/>
      <c r="N241" s="112"/>
      <c r="O241" s="63"/>
      <c r="P241" s="41"/>
      <c r="Q241" s="63"/>
      <c r="R241" s="63"/>
      <c r="S241" s="63"/>
      <c r="T241" s="63"/>
      <c r="U241" s="63"/>
      <c r="V241" s="63"/>
      <c r="W241" s="63"/>
      <c r="X241" s="63"/>
      <c r="Y241" s="63"/>
      <c r="Z241" s="63"/>
    </row>
    <row r="242" spans="1:26" x14ac:dyDescent="0.15">
      <c r="A242" s="102" t="s">
        <v>109</v>
      </c>
      <c r="B242" s="112"/>
      <c r="C242" s="112"/>
      <c r="D242" s="112"/>
      <c r="E242" s="112"/>
      <c r="F242" s="73"/>
      <c r="G242" s="112"/>
      <c r="H242" s="112"/>
      <c r="I242" s="112"/>
      <c r="J242" s="112"/>
      <c r="K242" s="112"/>
      <c r="L242" s="112"/>
      <c r="M242" s="112"/>
      <c r="N242" s="112"/>
      <c r="O242" s="63"/>
      <c r="P242" s="41"/>
      <c r="Q242" s="63"/>
      <c r="R242" s="63"/>
      <c r="S242" s="63"/>
      <c r="T242" s="63"/>
      <c r="U242" s="63"/>
      <c r="V242" s="63"/>
      <c r="W242" s="63"/>
      <c r="X242" s="63"/>
      <c r="Y242" s="63"/>
      <c r="Z242" s="63"/>
    </row>
    <row r="243" spans="1:26" x14ac:dyDescent="0.15">
      <c r="A243" s="102" t="s">
        <v>110</v>
      </c>
      <c r="B243" s="112"/>
      <c r="C243" s="112"/>
      <c r="D243" s="112"/>
      <c r="E243" s="112"/>
      <c r="F243" s="73"/>
      <c r="G243" s="112"/>
      <c r="H243" s="112"/>
      <c r="I243" s="112"/>
      <c r="J243" s="112"/>
      <c r="K243" s="112"/>
      <c r="L243" s="112"/>
      <c r="M243" s="112"/>
      <c r="N243" s="112"/>
      <c r="O243" s="63"/>
      <c r="P243" s="41"/>
      <c r="Q243" s="63"/>
      <c r="R243" s="63"/>
      <c r="S243" s="63"/>
      <c r="T243" s="63"/>
      <c r="U243" s="63"/>
      <c r="V243" s="63"/>
      <c r="W243" s="63"/>
      <c r="X243" s="63"/>
      <c r="Y243" s="63"/>
      <c r="Z243" s="63"/>
    </row>
    <row r="244" spans="1:26" x14ac:dyDescent="0.15">
      <c r="A244" s="102" t="s">
        <v>111</v>
      </c>
      <c r="B244" s="112"/>
      <c r="C244" s="112"/>
      <c r="D244" s="112"/>
      <c r="E244" s="112"/>
      <c r="F244" s="73"/>
      <c r="G244" s="112"/>
      <c r="H244" s="112"/>
      <c r="I244" s="112"/>
      <c r="J244" s="112"/>
      <c r="K244" s="112"/>
      <c r="L244" s="112"/>
      <c r="M244" s="112"/>
      <c r="N244" s="112"/>
      <c r="O244" s="63"/>
      <c r="P244" s="41"/>
      <c r="Q244" s="63"/>
      <c r="R244" s="63"/>
      <c r="S244" s="63"/>
      <c r="T244" s="63"/>
      <c r="U244" s="63"/>
      <c r="V244" s="63"/>
      <c r="W244" s="63"/>
      <c r="X244" s="63"/>
      <c r="Y244" s="63"/>
      <c r="Z244" s="63"/>
    </row>
    <row r="245" spans="1:26" x14ac:dyDescent="0.15">
      <c r="A245" s="102" t="s">
        <v>112</v>
      </c>
      <c r="B245" s="112"/>
      <c r="C245" s="112"/>
      <c r="D245" s="112"/>
      <c r="E245" s="112"/>
      <c r="F245" s="73"/>
      <c r="G245" s="112"/>
      <c r="H245" s="112"/>
      <c r="I245" s="112"/>
      <c r="J245" s="112"/>
      <c r="K245" s="112"/>
      <c r="L245" s="112"/>
      <c r="M245" s="112"/>
      <c r="N245" s="112"/>
      <c r="O245" s="63"/>
      <c r="P245" s="41"/>
      <c r="Q245" s="63"/>
      <c r="R245" s="63"/>
      <c r="S245" s="63"/>
      <c r="T245" s="63"/>
      <c r="U245" s="63"/>
      <c r="V245" s="63"/>
      <c r="W245" s="63"/>
      <c r="X245" s="63"/>
      <c r="Y245" s="63"/>
      <c r="Z245" s="63"/>
    </row>
    <row r="246" spans="1:26" x14ac:dyDescent="0.15">
      <c r="A246" s="102" t="s">
        <v>113</v>
      </c>
      <c r="B246" s="112"/>
      <c r="C246" s="112"/>
      <c r="D246" s="112"/>
      <c r="E246" s="112"/>
      <c r="F246" s="73"/>
      <c r="G246" s="112"/>
      <c r="H246" s="112"/>
      <c r="I246" s="112"/>
      <c r="J246" s="112"/>
      <c r="K246" s="112"/>
      <c r="L246" s="112"/>
      <c r="M246" s="112"/>
      <c r="N246" s="112"/>
      <c r="O246" s="63"/>
      <c r="P246" s="41"/>
      <c r="Q246" s="63"/>
      <c r="R246" s="63"/>
      <c r="S246" s="63"/>
      <c r="T246" s="63"/>
      <c r="U246" s="63"/>
      <c r="V246" s="63"/>
      <c r="W246" s="63"/>
      <c r="X246" s="63"/>
      <c r="Y246" s="63"/>
      <c r="Z246" s="63"/>
    </row>
    <row r="247" spans="1:26" x14ac:dyDescent="0.15">
      <c r="A247" s="111"/>
      <c r="B247" s="112"/>
      <c r="C247" s="112"/>
      <c r="D247" s="112"/>
      <c r="E247" s="112"/>
      <c r="F247" s="73"/>
      <c r="G247" s="112"/>
      <c r="H247" s="112"/>
      <c r="I247" s="112"/>
      <c r="J247" s="112"/>
      <c r="K247" s="112"/>
      <c r="L247" s="112"/>
      <c r="M247" s="112"/>
      <c r="N247" s="112"/>
      <c r="O247" s="63"/>
      <c r="P247" s="41"/>
      <c r="Q247" s="63"/>
      <c r="R247" s="63"/>
      <c r="S247" s="63"/>
      <c r="T247" s="63"/>
      <c r="U247" s="63"/>
      <c r="V247" s="63"/>
      <c r="W247" s="63"/>
      <c r="X247" s="63"/>
      <c r="Y247" s="63"/>
      <c r="Z247" s="63"/>
    </row>
    <row r="248" spans="1:26" x14ac:dyDescent="0.15">
      <c r="A248" s="102" t="s">
        <v>114</v>
      </c>
      <c r="B248" s="112"/>
      <c r="C248" s="112"/>
      <c r="D248" s="112"/>
      <c r="E248" s="112"/>
      <c r="F248" s="73"/>
      <c r="G248" s="112"/>
      <c r="H248" s="112"/>
      <c r="I248" s="112"/>
      <c r="J248" s="112"/>
      <c r="K248" s="112"/>
      <c r="L248" s="112"/>
      <c r="M248" s="112"/>
      <c r="N248" s="112"/>
      <c r="O248" s="63"/>
      <c r="P248" s="41"/>
      <c r="Q248" s="63"/>
      <c r="R248" s="63"/>
      <c r="S248" s="63"/>
      <c r="T248" s="63"/>
      <c r="U248" s="63"/>
      <c r="V248" s="63"/>
      <c r="W248" s="63"/>
      <c r="X248" s="63"/>
      <c r="Y248" s="63"/>
      <c r="Z248" s="63"/>
    </row>
    <row r="249" spans="1:26" x14ac:dyDescent="0.15">
      <c r="A249" s="102" t="s">
        <v>115</v>
      </c>
      <c r="B249" s="112"/>
      <c r="C249" s="112"/>
      <c r="D249" s="112"/>
      <c r="E249" s="112"/>
      <c r="F249" s="73"/>
      <c r="G249" s="112"/>
      <c r="H249" s="112"/>
      <c r="I249" s="112"/>
      <c r="J249" s="112"/>
      <c r="K249" s="112"/>
      <c r="L249" s="112"/>
      <c r="M249" s="112"/>
      <c r="N249" s="112"/>
      <c r="O249" s="63"/>
      <c r="P249" s="41"/>
      <c r="Q249" s="63"/>
      <c r="R249" s="63"/>
      <c r="S249" s="63"/>
      <c r="T249" s="63"/>
      <c r="U249" s="63"/>
      <c r="V249" s="63"/>
      <c r="W249" s="63"/>
      <c r="X249" s="63"/>
      <c r="Y249" s="63"/>
      <c r="Z249" s="63"/>
    </row>
    <row r="250" spans="1:26" x14ac:dyDescent="0.15">
      <c r="A250" s="102" t="s">
        <v>116</v>
      </c>
      <c r="B250" s="112"/>
      <c r="C250" s="112"/>
      <c r="D250" s="112"/>
      <c r="E250" s="112"/>
      <c r="F250" s="73"/>
      <c r="G250" s="112"/>
      <c r="H250" s="112"/>
      <c r="I250" s="112"/>
      <c r="J250" s="112"/>
      <c r="K250" s="112"/>
      <c r="L250" s="112"/>
      <c r="M250" s="112"/>
      <c r="N250" s="112"/>
      <c r="O250" s="63"/>
      <c r="P250" s="41"/>
      <c r="Q250" s="63"/>
      <c r="R250" s="63"/>
      <c r="S250" s="63"/>
      <c r="T250" s="63"/>
      <c r="U250" s="63"/>
      <c r="V250" s="63"/>
      <c r="W250" s="63"/>
      <c r="X250" s="63"/>
      <c r="Y250" s="63"/>
      <c r="Z250" s="63"/>
    </row>
    <row r="251" spans="1:26" x14ac:dyDescent="0.15">
      <c r="A251" s="102" t="s">
        <v>117</v>
      </c>
      <c r="B251" s="112"/>
      <c r="C251" s="112"/>
      <c r="D251" s="112"/>
      <c r="E251" s="112"/>
      <c r="F251" s="73"/>
      <c r="G251" s="112"/>
      <c r="H251" s="112"/>
      <c r="I251" s="112"/>
      <c r="J251" s="112"/>
      <c r="K251" s="112"/>
      <c r="L251" s="112"/>
      <c r="M251" s="112"/>
      <c r="N251" s="112"/>
      <c r="O251" s="63"/>
      <c r="P251" s="41"/>
      <c r="Q251" s="63"/>
      <c r="R251" s="63"/>
      <c r="S251" s="63"/>
      <c r="T251" s="63"/>
      <c r="U251" s="63"/>
      <c r="V251" s="63"/>
      <c r="W251" s="63"/>
      <c r="X251" s="63"/>
      <c r="Y251" s="63"/>
      <c r="Z251" s="63"/>
    </row>
    <row r="252" spans="1:26" x14ac:dyDescent="0.15">
      <c r="A252" s="102" t="s">
        <v>118</v>
      </c>
      <c r="B252" s="112"/>
      <c r="C252" s="112"/>
      <c r="D252" s="112"/>
      <c r="E252" s="112"/>
      <c r="F252" s="73"/>
      <c r="G252" s="112"/>
      <c r="H252" s="112"/>
      <c r="I252" s="112"/>
      <c r="J252" s="112"/>
      <c r="K252" s="112"/>
      <c r="L252" s="112"/>
      <c r="M252" s="112"/>
      <c r="N252" s="112"/>
      <c r="O252" s="63"/>
      <c r="P252" s="41"/>
      <c r="Q252" s="63"/>
      <c r="R252" s="63"/>
      <c r="S252" s="63"/>
      <c r="T252" s="63"/>
      <c r="U252" s="63"/>
      <c r="V252" s="63"/>
      <c r="W252" s="63"/>
      <c r="X252" s="63"/>
      <c r="Y252" s="63"/>
      <c r="Z252" s="63"/>
    </row>
    <row r="253" spans="1:26" x14ac:dyDescent="0.15">
      <c r="A253" s="102" t="s">
        <v>119</v>
      </c>
      <c r="B253" s="112"/>
      <c r="C253" s="112"/>
      <c r="D253" s="112"/>
      <c r="E253" s="112"/>
      <c r="F253" s="73"/>
      <c r="G253" s="112"/>
      <c r="H253" s="112"/>
      <c r="I253" s="112"/>
      <c r="J253" s="112"/>
      <c r="K253" s="112"/>
      <c r="L253" s="112"/>
      <c r="M253" s="112"/>
      <c r="N253" s="112"/>
      <c r="O253" s="63"/>
      <c r="P253" s="41"/>
      <c r="Q253" s="63"/>
      <c r="R253" s="63"/>
      <c r="S253" s="63"/>
      <c r="T253" s="63"/>
      <c r="U253" s="63"/>
      <c r="V253" s="63"/>
      <c r="W253" s="63"/>
      <c r="X253" s="63"/>
      <c r="Y253" s="63"/>
      <c r="Z253" s="63"/>
    </row>
    <row r="254" spans="1:26" x14ac:dyDescent="0.15">
      <c r="A254" s="102" t="s">
        <v>120</v>
      </c>
      <c r="B254" s="112"/>
      <c r="C254" s="112"/>
      <c r="D254" s="112"/>
      <c r="E254" s="112"/>
      <c r="F254" s="73"/>
      <c r="G254" s="112"/>
      <c r="H254" s="112"/>
      <c r="I254" s="112"/>
      <c r="J254" s="112"/>
      <c r="K254" s="112"/>
      <c r="L254" s="112"/>
      <c r="M254" s="112"/>
      <c r="N254" s="112"/>
      <c r="O254" s="63"/>
      <c r="P254" s="41"/>
      <c r="Q254" s="63"/>
      <c r="R254" s="63"/>
      <c r="S254" s="63"/>
      <c r="T254" s="63"/>
      <c r="U254" s="63"/>
      <c r="V254" s="63"/>
      <c r="W254" s="63"/>
      <c r="X254" s="63"/>
      <c r="Y254" s="63"/>
      <c r="Z254" s="63"/>
    </row>
    <row r="255" spans="1:26" x14ac:dyDescent="0.15">
      <c r="A255" s="102" t="s">
        <v>121</v>
      </c>
      <c r="B255" s="112"/>
      <c r="C255" s="112"/>
      <c r="D255" s="112"/>
      <c r="E255" s="112"/>
      <c r="F255" s="73"/>
      <c r="G255" s="112"/>
      <c r="H255" s="112"/>
      <c r="I255" s="112"/>
      <c r="J255" s="112"/>
      <c r="K255" s="112"/>
      <c r="L255" s="112"/>
      <c r="M255" s="112"/>
      <c r="N255" s="112"/>
      <c r="O255" s="63"/>
      <c r="P255" s="41"/>
      <c r="Q255" s="63"/>
      <c r="R255" s="63"/>
      <c r="S255" s="63"/>
      <c r="T255" s="63"/>
      <c r="U255" s="63"/>
      <c r="V255" s="63"/>
      <c r="W255" s="63"/>
      <c r="X255" s="63"/>
      <c r="Y255" s="63"/>
      <c r="Z255" s="63"/>
    </row>
    <row r="256" spans="1:26" x14ac:dyDescent="0.15">
      <c r="A256" s="102" t="s">
        <v>122</v>
      </c>
      <c r="B256" s="112"/>
      <c r="C256" s="112"/>
      <c r="D256" s="112"/>
      <c r="E256" s="112"/>
      <c r="F256" s="73"/>
      <c r="G256" s="112"/>
      <c r="H256" s="112"/>
      <c r="I256" s="112"/>
      <c r="J256" s="112"/>
      <c r="K256" s="112"/>
      <c r="L256" s="112"/>
      <c r="M256" s="112"/>
      <c r="N256" s="112"/>
      <c r="O256" s="63"/>
      <c r="P256" s="41"/>
      <c r="Q256" s="63"/>
      <c r="R256" s="63"/>
      <c r="S256" s="63"/>
      <c r="T256" s="63"/>
      <c r="U256" s="63"/>
      <c r="V256" s="63"/>
      <c r="W256" s="63"/>
      <c r="X256" s="63"/>
      <c r="Y256" s="63"/>
      <c r="Z256" s="63"/>
    </row>
    <row r="257" spans="1:26" x14ac:dyDescent="0.15">
      <c r="A257" s="102" t="s">
        <v>123</v>
      </c>
      <c r="B257" s="112"/>
      <c r="C257" s="112"/>
      <c r="D257" s="112"/>
      <c r="E257" s="112"/>
      <c r="F257" s="73"/>
      <c r="G257" s="112"/>
      <c r="H257" s="112"/>
      <c r="I257" s="112"/>
      <c r="J257" s="112"/>
      <c r="K257" s="112"/>
      <c r="L257" s="112"/>
      <c r="M257" s="112"/>
      <c r="N257" s="112"/>
      <c r="O257" s="63"/>
      <c r="P257" s="41"/>
      <c r="Q257" s="63"/>
      <c r="R257" s="63"/>
      <c r="S257" s="63"/>
      <c r="T257" s="63"/>
      <c r="U257" s="63"/>
      <c r="V257" s="63"/>
      <c r="W257" s="63"/>
      <c r="X257" s="63"/>
      <c r="Y257" s="63"/>
      <c r="Z257" s="63"/>
    </row>
    <row r="258" spans="1:26" x14ac:dyDescent="0.15">
      <c r="A258" s="102" t="s">
        <v>124</v>
      </c>
      <c r="B258" s="112"/>
      <c r="C258" s="112"/>
      <c r="D258" s="112"/>
      <c r="E258" s="112"/>
      <c r="F258" s="73"/>
      <c r="G258" s="112"/>
      <c r="H258" s="112"/>
      <c r="I258" s="112"/>
      <c r="J258" s="112"/>
      <c r="K258" s="112"/>
      <c r="L258" s="112"/>
      <c r="M258" s="112"/>
      <c r="N258" s="112"/>
      <c r="O258" s="63"/>
      <c r="P258" s="41"/>
      <c r="Q258" s="63"/>
      <c r="R258" s="63"/>
      <c r="S258" s="63"/>
      <c r="T258" s="63"/>
      <c r="U258" s="63"/>
      <c r="V258" s="63"/>
      <c r="W258" s="63"/>
      <c r="X258" s="63"/>
      <c r="Y258" s="63"/>
      <c r="Z258" s="63"/>
    </row>
    <row r="259" spans="1:26" x14ac:dyDescent="0.15">
      <c r="A259" s="102" t="s">
        <v>125</v>
      </c>
      <c r="B259" s="112"/>
      <c r="C259" s="112"/>
      <c r="D259" s="112"/>
      <c r="E259" s="112"/>
      <c r="F259" s="73"/>
      <c r="G259" s="112"/>
      <c r="H259" s="112"/>
      <c r="I259" s="112"/>
      <c r="J259" s="112"/>
      <c r="K259" s="112"/>
      <c r="L259" s="112"/>
      <c r="M259" s="112"/>
      <c r="N259" s="112"/>
      <c r="O259" s="63"/>
      <c r="P259" s="41"/>
      <c r="Q259" s="63"/>
      <c r="R259" s="63"/>
      <c r="S259" s="63"/>
      <c r="T259" s="63"/>
      <c r="U259" s="63"/>
      <c r="V259" s="63"/>
      <c r="W259" s="63"/>
      <c r="X259" s="63"/>
      <c r="Y259" s="63"/>
      <c r="Z259" s="63"/>
    </row>
    <row r="260" spans="1:26" x14ac:dyDescent="0.15">
      <c r="A260" s="102" t="s">
        <v>126</v>
      </c>
      <c r="B260" s="112"/>
      <c r="C260" s="112"/>
      <c r="D260" s="112"/>
      <c r="E260" s="112"/>
      <c r="F260" s="73"/>
      <c r="G260" s="112"/>
      <c r="H260" s="112"/>
      <c r="I260" s="112"/>
      <c r="J260" s="112"/>
      <c r="K260" s="112"/>
      <c r="L260" s="112"/>
      <c r="M260" s="112"/>
      <c r="N260" s="112"/>
      <c r="O260" s="63"/>
      <c r="P260" s="41"/>
      <c r="Q260" s="63"/>
      <c r="R260" s="63"/>
      <c r="S260" s="63"/>
      <c r="T260" s="63"/>
      <c r="U260" s="63"/>
      <c r="V260" s="63"/>
      <c r="W260" s="63"/>
      <c r="X260" s="63"/>
      <c r="Y260" s="63"/>
      <c r="Z260" s="63"/>
    </row>
    <row r="261" spans="1:26" x14ac:dyDescent="0.15">
      <c r="A261" s="102" t="s">
        <v>127</v>
      </c>
      <c r="B261" s="112"/>
      <c r="C261" s="112"/>
      <c r="D261" s="112"/>
      <c r="E261" s="112"/>
      <c r="F261" s="73"/>
      <c r="G261" s="112"/>
      <c r="H261" s="112"/>
      <c r="I261" s="112"/>
      <c r="J261" s="112"/>
      <c r="K261" s="112"/>
      <c r="L261" s="112"/>
      <c r="M261" s="112"/>
      <c r="N261" s="112"/>
      <c r="O261" s="63"/>
      <c r="P261" s="41"/>
      <c r="Q261" s="63"/>
      <c r="R261" s="63"/>
      <c r="S261" s="63"/>
      <c r="T261" s="63"/>
      <c r="U261" s="63"/>
      <c r="V261" s="63"/>
      <c r="W261" s="63"/>
      <c r="X261" s="63"/>
      <c r="Y261" s="63"/>
      <c r="Z261" s="63"/>
    </row>
    <row r="262" spans="1:26" x14ac:dyDescent="0.15">
      <c r="A262" s="102" t="s">
        <v>128</v>
      </c>
      <c r="B262" s="112"/>
      <c r="C262" s="112"/>
      <c r="D262" s="112"/>
      <c r="E262" s="112"/>
      <c r="F262" s="73"/>
      <c r="G262" s="112"/>
      <c r="H262" s="112"/>
      <c r="I262" s="112"/>
      <c r="J262" s="112"/>
      <c r="K262" s="112"/>
      <c r="L262" s="112"/>
      <c r="M262" s="112"/>
      <c r="N262" s="112"/>
      <c r="O262" s="63"/>
      <c r="P262" s="41"/>
      <c r="Q262" s="63"/>
      <c r="R262" s="63"/>
      <c r="S262" s="63"/>
      <c r="T262" s="63"/>
      <c r="U262" s="63"/>
      <c r="V262" s="63"/>
      <c r="W262" s="63"/>
      <c r="X262" s="63"/>
      <c r="Y262" s="63"/>
      <c r="Z262" s="63"/>
    </row>
    <row r="263" spans="1:26" x14ac:dyDescent="0.15">
      <c r="A263" s="102" t="s">
        <v>129</v>
      </c>
      <c r="B263" s="112"/>
      <c r="C263" s="112"/>
      <c r="D263" s="112"/>
      <c r="E263" s="112"/>
      <c r="F263" s="73"/>
      <c r="G263" s="112"/>
      <c r="H263" s="112"/>
      <c r="I263" s="112"/>
      <c r="J263" s="112"/>
      <c r="K263" s="112"/>
      <c r="L263" s="112"/>
      <c r="M263" s="112"/>
      <c r="N263" s="112"/>
      <c r="O263" s="63"/>
      <c r="P263" s="41"/>
      <c r="Q263" s="63"/>
      <c r="R263" s="63"/>
      <c r="S263" s="63"/>
      <c r="T263" s="63"/>
      <c r="U263" s="63"/>
      <c r="V263" s="63"/>
      <c r="W263" s="63"/>
      <c r="X263" s="63"/>
      <c r="Y263" s="63"/>
      <c r="Z263" s="63"/>
    </row>
    <row r="264" spans="1:26" x14ac:dyDescent="0.15">
      <c r="A264" s="63"/>
      <c r="B264" s="73"/>
      <c r="C264" s="73"/>
      <c r="D264" s="73"/>
      <c r="E264" s="73"/>
      <c r="F264" s="73"/>
      <c r="G264" s="112"/>
      <c r="H264" s="112"/>
      <c r="I264" s="112"/>
      <c r="J264" s="112"/>
      <c r="K264" s="112"/>
      <c r="L264" s="112"/>
      <c r="M264" s="112"/>
      <c r="N264" s="112"/>
      <c r="O264" s="63"/>
      <c r="P264" s="41"/>
      <c r="Q264" s="63"/>
      <c r="R264" s="63"/>
      <c r="S264" s="63"/>
      <c r="T264" s="63"/>
      <c r="U264" s="63"/>
      <c r="V264" s="63"/>
      <c r="W264" s="63"/>
      <c r="X264" s="63"/>
      <c r="Y264" s="63"/>
      <c r="Z264" s="63"/>
    </row>
    <row r="265" spans="1:26" x14ac:dyDescent="0.15">
      <c r="A265" s="63"/>
      <c r="B265" s="73"/>
      <c r="C265" s="73"/>
      <c r="D265" s="73"/>
      <c r="E265" s="73"/>
      <c r="F265" s="73"/>
      <c r="G265" s="112"/>
      <c r="H265" s="112"/>
      <c r="I265" s="112"/>
      <c r="J265" s="112"/>
      <c r="K265" s="112"/>
      <c r="L265" s="112"/>
      <c r="M265" s="112"/>
      <c r="N265" s="112"/>
      <c r="O265" s="63"/>
      <c r="P265" s="41"/>
      <c r="Q265" s="63"/>
      <c r="R265" s="63"/>
      <c r="S265" s="63"/>
      <c r="T265" s="63"/>
      <c r="U265" s="63"/>
      <c r="V265" s="63"/>
      <c r="W265" s="63"/>
      <c r="X265" s="63"/>
      <c r="Y265" s="63"/>
      <c r="Z265" s="63"/>
    </row>
    <row r="266" spans="1:26" x14ac:dyDescent="0.15">
      <c r="A266" s="63"/>
      <c r="B266" s="73"/>
      <c r="C266" s="73"/>
      <c r="D266" s="73"/>
      <c r="E266" s="73"/>
      <c r="F266" s="73"/>
      <c r="G266" s="112"/>
      <c r="H266" s="112"/>
      <c r="I266" s="112"/>
      <c r="J266" s="112"/>
      <c r="K266" s="112"/>
      <c r="L266" s="112"/>
      <c r="M266" s="112"/>
      <c r="N266" s="112"/>
      <c r="O266" s="63"/>
      <c r="P266" s="41"/>
      <c r="Q266" s="63"/>
      <c r="R266" s="63"/>
      <c r="S266" s="63"/>
      <c r="T266" s="63"/>
      <c r="U266" s="63"/>
      <c r="V266" s="63"/>
      <c r="W266" s="63"/>
      <c r="X266" s="63"/>
      <c r="Y266" s="63"/>
      <c r="Z266" s="63"/>
    </row>
    <row r="267" spans="1:26" x14ac:dyDescent="0.15">
      <c r="A267" s="63"/>
      <c r="B267" s="73"/>
      <c r="C267" s="73"/>
      <c r="D267" s="73"/>
      <c r="E267" s="73"/>
      <c r="F267" s="73"/>
      <c r="G267" s="112"/>
      <c r="H267" s="112"/>
      <c r="I267" s="112"/>
      <c r="J267" s="112"/>
      <c r="K267" s="112"/>
      <c r="L267" s="112"/>
      <c r="M267" s="112"/>
      <c r="N267" s="112"/>
      <c r="O267" s="63"/>
      <c r="P267" s="41"/>
      <c r="Q267" s="63"/>
      <c r="R267" s="63"/>
      <c r="S267" s="63"/>
      <c r="T267" s="63"/>
      <c r="U267" s="63"/>
      <c r="V267" s="63"/>
      <c r="W267" s="63"/>
      <c r="X267" s="63"/>
      <c r="Y267" s="63"/>
      <c r="Z267" s="63"/>
    </row>
    <row r="268" spans="1:26" x14ac:dyDescent="0.15">
      <c r="A268" s="63"/>
      <c r="B268" s="73"/>
      <c r="C268" s="73"/>
      <c r="D268" s="73"/>
      <c r="E268" s="73"/>
      <c r="F268" s="73"/>
      <c r="G268" s="112"/>
      <c r="H268" s="112"/>
      <c r="I268" s="112"/>
      <c r="J268" s="112"/>
      <c r="K268" s="112"/>
      <c r="L268" s="112"/>
      <c r="M268" s="112"/>
      <c r="N268" s="112"/>
      <c r="O268" s="63"/>
      <c r="P268" s="41"/>
      <c r="Q268" s="63"/>
      <c r="R268" s="63"/>
      <c r="S268" s="63"/>
      <c r="T268" s="63"/>
      <c r="U268" s="63"/>
      <c r="V268" s="63"/>
      <c r="W268" s="63"/>
      <c r="X268" s="63"/>
      <c r="Y268" s="63"/>
      <c r="Z268" s="63"/>
    </row>
    <row r="269" spans="1:26" x14ac:dyDescent="0.15">
      <c r="A269" s="63"/>
      <c r="B269" s="73"/>
      <c r="C269" s="73"/>
      <c r="D269" s="73"/>
      <c r="E269" s="73"/>
      <c r="F269" s="73"/>
      <c r="G269" s="112"/>
      <c r="H269" s="112"/>
      <c r="I269" s="112"/>
      <c r="J269" s="112"/>
      <c r="K269" s="112"/>
      <c r="L269" s="112"/>
      <c r="M269" s="112"/>
      <c r="N269" s="112"/>
      <c r="O269" s="63"/>
      <c r="P269" s="41"/>
      <c r="Q269" s="63"/>
      <c r="R269" s="63"/>
      <c r="S269" s="63"/>
      <c r="T269" s="63"/>
      <c r="U269" s="63"/>
      <c r="V269" s="63"/>
      <c r="W269" s="63"/>
      <c r="X269" s="63"/>
      <c r="Y269" s="63"/>
      <c r="Z269" s="63"/>
    </row>
    <row r="270" spans="1:26" x14ac:dyDescent="0.15">
      <c r="A270" s="102" t="s">
        <v>322</v>
      </c>
      <c r="B270" s="121">
        <v>0</v>
      </c>
      <c r="C270" s="121">
        <v>1</v>
      </c>
      <c r="D270" s="73"/>
      <c r="E270" s="73"/>
      <c r="F270" s="73"/>
      <c r="G270" s="116" t="s">
        <v>468</v>
      </c>
      <c r="H270" s="73"/>
      <c r="I270" s="73"/>
      <c r="J270" s="73"/>
      <c r="K270" s="73"/>
      <c r="L270" s="73"/>
      <c r="M270" s="73"/>
      <c r="N270" s="73"/>
      <c r="O270" s="63"/>
      <c r="P270" s="41"/>
      <c r="Q270" s="63"/>
      <c r="R270" s="63"/>
      <c r="S270" s="63"/>
      <c r="T270" s="63"/>
      <c r="U270" s="63"/>
      <c r="V270" s="63"/>
      <c r="W270" s="63"/>
      <c r="X270" s="63"/>
      <c r="Y270" s="63"/>
      <c r="Z270" s="63"/>
    </row>
    <row r="271" spans="1:26" x14ac:dyDescent="0.15">
      <c r="A271" s="102" t="s">
        <v>130</v>
      </c>
      <c r="B271" s="113"/>
      <c r="C271" s="112"/>
      <c r="D271" s="73"/>
      <c r="E271" s="73"/>
      <c r="F271" s="73"/>
      <c r="G271" s="119" t="s">
        <v>673</v>
      </c>
      <c r="H271" s="120"/>
      <c r="I271" s="119" t="s">
        <v>674</v>
      </c>
      <c r="J271" s="120"/>
      <c r="K271" s="73"/>
      <c r="L271" s="73"/>
      <c r="M271" s="73"/>
      <c r="N271" s="73"/>
      <c r="O271" s="63"/>
      <c r="P271" s="41"/>
      <c r="Q271" s="63"/>
      <c r="R271" s="63"/>
      <c r="S271" s="63"/>
      <c r="T271" s="63"/>
      <c r="U271" s="63"/>
      <c r="V271" s="63"/>
      <c r="W271" s="63"/>
      <c r="X271" s="63"/>
      <c r="Y271" s="63"/>
      <c r="Z271" s="63"/>
    </row>
    <row r="272" spans="1:26" x14ac:dyDescent="0.15">
      <c r="A272" s="102" t="s">
        <v>131</v>
      </c>
      <c r="B272" s="113"/>
      <c r="C272" s="112"/>
      <c r="D272" s="74"/>
      <c r="E272" s="73"/>
      <c r="F272" s="73"/>
      <c r="G272" s="121" t="s">
        <v>442</v>
      </c>
      <c r="H272" s="121" t="s">
        <v>443</v>
      </c>
      <c r="I272" s="121" t="s">
        <v>442</v>
      </c>
      <c r="J272" s="121" t="s">
        <v>443</v>
      </c>
      <c r="K272" s="73"/>
      <c r="L272" s="73"/>
      <c r="M272" s="73"/>
      <c r="N272" s="73"/>
      <c r="O272" s="63"/>
      <c r="P272" s="41"/>
      <c r="Q272" s="63"/>
      <c r="R272" s="63"/>
      <c r="S272" s="63"/>
      <c r="T272" s="63"/>
      <c r="U272" s="63"/>
      <c r="V272" s="63"/>
      <c r="W272" s="63"/>
      <c r="X272" s="63"/>
      <c r="Y272" s="63"/>
      <c r="Z272" s="63"/>
    </row>
    <row r="273" spans="1:26" x14ac:dyDescent="0.15">
      <c r="A273" s="102" t="s">
        <v>93</v>
      </c>
      <c r="B273" s="113"/>
      <c r="C273" s="112"/>
      <c r="D273" s="74"/>
      <c r="E273" s="73"/>
      <c r="F273" s="73"/>
      <c r="G273" s="112"/>
      <c r="H273" s="112"/>
      <c r="I273" s="112"/>
      <c r="J273" s="112"/>
      <c r="K273" s="73"/>
      <c r="L273" s="73"/>
      <c r="M273" s="73"/>
      <c r="N273" s="73"/>
      <c r="O273" s="63"/>
      <c r="P273" s="42"/>
      <c r="Q273" s="63"/>
      <c r="R273" s="63"/>
      <c r="S273" s="63"/>
      <c r="T273" s="63"/>
      <c r="U273" s="63"/>
      <c r="V273" s="63"/>
      <c r="W273" s="63"/>
      <c r="X273" s="63"/>
      <c r="Y273" s="63"/>
      <c r="Z273" s="63"/>
    </row>
    <row r="274" spans="1:26" x14ac:dyDescent="0.15">
      <c r="A274" s="102" t="s">
        <v>94</v>
      </c>
      <c r="B274" s="113"/>
      <c r="C274" s="112"/>
      <c r="D274" s="74"/>
      <c r="E274" s="73"/>
      <c r="F274" s="73"/>
      <c r="G274" s="112"/>
      <c r="H274" s="112"/>
      <c r="I274" s="112"/>
      <c r="J274" s="112"/>
      <c r="K274" s="73"/>
      <c r="L274" s="73"/>
      <c r="M274" s="73"/>
      <c r="N274" s="73"/>
      <c r="O274" s="63"/>
      <c r="P274" s="41"/>
      <c r="Q274" s="63"/>
      <c r="R274" s="63"/>
      <c r="S274" s="63"/>
      <c r="T274" s="63"/>
      <c r="U274" s="63"/>
      <c r="V274" s="63"/>
      <c r="W274" s="63"/>
      <c r="X274" s="63"/>
      <c r="Y274" s="63"/>
      <c r="Z274" s="63"/>
    </row>
    <row r="275" spans="1:26" x14ac:dyDescent="0.15">
      <c r="A275" s="102" t="s">
        <v>95</v>
      </c>
      <c r="B275" s="113"/>
      <c r="C275" s="112"/>
      <c r="D275" s="74"/>
      <c r="E275" s="73"/>
      <c r="F275" s="73"/>
      <c r="G275" s="112"/>
      <c r="H275" s="112"/>
      <c r="I275" s="112"/>
      <c r="J275" s="112"/>
      <c r="K275" s="73"/>
      <c r="L275" s="73"/>
      <c r="M275" s="73"/>
      <c r="N275" s="73"/>
      <c r="O275" s="63"/>
      <c r="P275" s="63"/>
      <c r="Q275" s="63"/>
      <c r="R275" s="63"/>
      <c r="S275" s="63"/>
      <c r="T275" s="63"/>
      <c r="U275" s="63"/>
      <c r="V275" s="63"/>
      <c r="W275" s="63"/>
      <c r="X275" s="63"/>
      <c r="Y275" s="63"/>
      <c r="Z275" s="63"/>
    </row>
    <row r="276" spans="1:26" x14ac:dyDescent="0.15">
      <c r="A276" s="102" t="s">
        <v>132</v>
      </c>
      <c r="B276" s="113"/>
      <c r="C276" s="112"/>
      <c r="D276" s="74"/>
      <c r="E276" s="73"/>
      <c r="F276" s="73"/>
      <c r="G276" s="112"/>
      <c r="H276" s="112"/>
      <c r="I276" s="112"/>
      <c r="J276" s="112"/>
      <c r="K276" s="73"/>
      <c r="L276" s="73"/>
      <c r="M276" s="73"/>
      <c r="N276" s="73"/>
      <c r="O276" s="63"/>
      <c r="P276" s="63"/>
      <c r="Q276" s="63"/>
      <c r="R276" s="63"/>
      <c r="S276" s="63"/>
      <c r="T276" s="63"/>
      <c r="U276" s="63"/>
      <c r="V276" s="63"/>
      <c r="W276" s="63"/>
      <c r="X276" s="63"/>
      <c r="Y276" s="63"/>
      <c r="Z276" s="63"/>
    </row>
    <row r="277" spans="1:26" x14ac:dyDescent="0.15">
      <c r="A277" s="102" t="s">
        <v>133</v>
      </c>
      <c r="B277" s="113"/>
      <c r="C277" s="112"/>
      <c r="D277" s="74"/>
      <c r="E277" s="73"/>
      <c r="F277" s="73"/>
      <c r="G277" s="112"/>
      <c r="H277" s="112"/>
      <c r="I277" s="112"/>
      <c r="J277" s="112"/>
      <c r="K277" s="73"/>
      <c r="L277" s="73"/>
      <c r="M277" s="73"/>
      <c r="N277" s="73"/>
      <c r="O277" s="63"/>
      <c r="P277" s="63"/>
      <c r="Q277" s="63"/>
      <c r="R277" s="63"/>
      <c r="S277" s="63"/>
      <c r="T277" s="63"/>
      <c r="U277" s="63"/>
      <c r="V277" s="63"/>
      <c r="W277" s="63"/>
      <c r="X277" s="63"/>
      <c r="Y277" s="63"/>
      <c r="Z277" s="63"/>
    </row>
    <row r="278" spans="1:26" x14ac:dyDescent="0.15">
      <c r="A278" s="102" t="s">
        <v>323</v>
      </c>
      <c r="B278" s="113"/>
      <c r="C278" s="112"/>
      <c r="D278" s="74"/>
      <c r="E278" s="73"/>
      <c r="F278" s="73"/>
      <c r="G278" s="112"/>
      <c r="H278" s="112"/>
      <c r="I278" s="112"/>
      <c r="J278" s="112"/>
      <c r="K278" s="73"/>
      <c r="L278" s="73"/>
      <c r="M278" s="73"/>
      <c r="N278" s="73"/>
      <c r="O278" s="63"/>
      <c r="P278" s="63"/>
      <c r="Q278" s="63"/>
      <c r="R278" s="63"/>
      <c r="S278" s="63"/>
      <c r="T278" s="63"/>
      <c r="U278" s="63"/>
      <c r="V278" s="63"/>
      <c r="W278" s="63"/>
      <c r="X278" s="63"/>
      <c r="Y278" s="63"/>
      <c r="Z278" s="63"/>
    </row>
    <row r="279" spans="1:26" x14ac:dyDescent="0.15">
      <c r="A279" s="102" t="s">
        <v>324</v>
      </c>
      <c r="B279" s="113"/>
      <c r="C279" s="112"/>
      <c r="D279" s="74"/>
      <c r="E279" s="73"/>
      <c r="F279" s="73"/>
      <c r="G279" s="112"/>
      <c r="H279" s="112"/>
      <c r="I279" s="112"/>
      <c r="J279" s="112"/>
      <c r="K279" s="73"/>
      <c r="L279" s="73"/>
      <c r="M279" s="73"/>
      <c r="N279" s="73"/>
      <c r="O279" s="63"/>
      <c r="P279" s="63"/>
      <c r="Q279" s="63"/>
      <c r="R279" s="63"/>
      <c r="S279" s="63"/>
      <c r="T279" s="63"/>
      <c r="U279" s="63"/>
      <c r="V279" s="63"/>
      <c r="W279" s="63"/>
      <c r="X279" s="63"/>
      <c r="Y279" s="63"/>
      <c r="Z279" s="63"/>
    </row>
    <row r="280" spans="1:26" x14ac:dyDescent="0.15">
      <c r="A280" s="102" t="s">
        <v>134</v>
      </c>
      <c r="B280" s="113"/>
      <c r="C280" s="112"/>
      <c r="D280" s="74"/>
      <c r="E280" s="73"/>
      <c r="F280" s="73"/>
      <c r="G280" s="112"/>
      <c r="H280" s="112"/>
      <c r="I280" s="112"/>
      <c r="J280" s="112"/>
      <c r="K280" s="73"/>
      <c r="L280" s="73"/>
      <c r="M280" s="73"/>
      <c r="N280" s="73"/>
      <c r="O280" s="63"/>
      <c r="P280" s="63"/>
      <c r="Q280" s="63"/>
      <c r="R280" s="63"/>
      <c r="S280" s="63"/>
      <c r="T280" s="63"/>
      <c r="U280" s="63"/>
      <c r="V280" s="63"/>
      <c r="W280" s="63"/>
      <c r="X280" s="63"/>
      <c r="Y280" s="63"/>
      <c r="Z280" s="63"/>
    </row>
    <row r="281" spans="1:26" x14ac:dyDescent="0.15">
      <c r="A281" s="111" t="s">
        <v>325</v>
      </c>
      <c r="B281" s="113"/>
      <c r="C281" s="112"/>
      <c r="D281" s="74"/>
      <c r="E281" s="73"/>
      <c r="F281" s="73"/>
      <c r="G281" s="112"/>
      <c r="H281" s="112"/>
      <c r="I281" s="112"/>
      <c r="J281" s="112"/>
      <c r="K281" s="73"/>
      <c r="L281" s="73"/>
      <c r="M281" s="73"/>
      <c r="N281" s="73"/>
      <c r="O281" s="63"/>
      <c r="P281" s="63"/>
      <c r="Q281" s="63"/>
      <c r="R281" s="63"/>
      <c r="S281" s="63"/>
      <c r="T281" s="63"/>
      <c r="U281" s="63"/>
      <c r="V281" s="63"/>
      <c r="W281" s="63"/>
      <c r="X281" s="63"/>
      <c r="Y281" s="63"/>
      <c r="Z281" s="63"/>
    </row>
    <row r="282" spans="1:26" x14ac:dyDescent="0.15">
      <c r="A282" s="102" t="s">
        <v>326</v>
      </c>
      <c r="B282" s="113"/>
      <c r="C282" s="112"/>
      <c r="D282" s="74"/>
      <c r="E282" s="73"/>
      <c r="F282" s="73"/>
      <c r="G282" s="112"/>
      <c r="H282" s="112"/>
      <c r="I282" s="112"/>
      <c r="J282" s="112"/>
      <c r="K282" s="73"/>
      <c r="L282" s="73"/>
      <c r="M282" s="73"/>
      <c r="N282" s="73"/>
      <c r="O282" s="63"/>
      <c r="P282" s="63"/>
      <c r="Q282" s="63"/>
      <c r="R282" s="63"/>
      <c r="S282" s="63"/>
      <c r="T282" s="63"/>
      <c r="U282" s="63"/>
      <c r="V282" s="63"/>
      <c r="W282" s="63"/>
      <c r="X282" s="63"/>
      <c r="Y282" s="63"/>
      <c r="Z282" s="63"/>
    </row>
    <row r="283" spans="1:26" x14ac:dyDescent="0.15">
      <c r="A283" s="102" t="s">
        <v>327</v>
      </c>
      <c r="B283" s="113"/>
      <c r="C283" s="112"/>
      <c r="D283" s="74"/>
      <c r="E283" s="73"/>
      <c r="F283" s="73"/>
      <c r="G283" s="116" t="s">
        <v>469</v>
      </c>
      <c r="H283" s="73"/>
      <c r="I283" s="73"/>
      <c r="J283" s="73"/>
      <c r="K283" s="73"/>
      <c r="L283" s="73"/>
      <c r="M283" s="73"/>
      <c r="N283" s="73"/>
      <c r="O283" s="63"/>
      <c r="P283" s="63"/>
      <c r="Q283" s="63"/>
      <c r="R283" s="63"/>
      <c r="S283" s="63"/>
      <c r="T283" s="63"/>
      <c r="U283" s="63"/>
      <c r="V283" s="63"/>
      <c r="W283" s="63"/>
      <c r="X283" s="63"/>
      <c r="Y283" s="63"/>
      <c r="Z283" s="63"/>
    </row>
    <row r="284" spans="1:26" x14ac:dyDescent="0.15">
      <c r="A284" s="102" t="s">
        <v>319</v>
      </c>
      <c r="B284" s="113"/>
      <c r="C284" s="112"/>
      <c r="D284" s="74"/>
      <c r="E284" s="73"/>
      <c r="F284" s="73"/>
      <c r="G284" s="119" t="s">
        <v>673</v>
      </c>
      <c r="H284" s="120"/>
      <c r="I284" s="119" t="s">
        <v>674</v>
      </c>
      <c r="J284" s="120"/>
      <c r="K284" s="73"/>
      <c r="L284" s="73"/>
      <c r="M284" s="73"/>
      <c r="N284" s="73"/>
      <c r="O284" s="63"/>
      <c r="P284" s="63"/>
      <c r="Q284" s="63"/>
      <c r="R284" s="63"/>
      <c r="S284" s="63"/>
      <c r="T284" s="63"/>
      <c r="U284" s="63"/>
      <c r="V284" s="63"/>
      <c r="W284" s="63"/>
      <c r="X284" s="63"/>
      <c r="Y284" s="63"/>
      <c r="Z284" s="63"/>
    </row>
    <row r="285" spans="1:26" x14ac:dyDescent="0.15">
      <c r="A285" s="102" t="s">
        <v>318</v>
      </c>
      <c r="B285" s="113"/>
      <c r="C285" s="112"/>
      <c r="D285" s="74"/>
      <c r="E285" s="73"/>
      <c r="F285" s="73"/>
      <c r="G285" s="121" t="s">
        <v>442</v>
      </c>
      <c r="H285" s="121" t="s">
        <v>443</v>
      </c>
      <c r="I285" s="121" t="s">
        <v>442</v>
      </c>
      <c r="J285" s="121" t="s">
        <v>443</v>
      </c>
      <c r="K285" s="73"/>
      <c r="L285" s="73"/>
      <c r="M285" s="73"/>
      <c r="N285" s="73"/>
      <c r="O285" s="63"/>
      <c r="P285" s="63"/>
      <c r="Q285" s="63"/>
      <c r="R285" s="63"/>
      <c r="S285" s="63"/>
      <c r="T285" s="63"/>
      <c r="U285" s="63"/>
      <c r="V285" s="63"/>
      <c r="W285" s="63"/>
      <c r="X285" s="63"/>
      <c r="Y285" s="63"/>
      <c r="Z285" s="63"/>
    </row>
    <row r="286" spans="1:26" x14ac:dyDescent="0.15">
      <c r="A286" s="111" t="s">
        <v>136</v>
      </c>
      <c r="B286" s="113"/>
      <c r="C286" s="112"/>
      <c r="D286" s="74"/>
      <c r="E286" s="73"/>
      <c r="F286" s="73"/>
      <c r="G286" s="112"/>
      <c r="H286" s="112"/>
      <c r="I286" s="112"/>
      <c r="J286" s="112"/>
      <c r="K286" s="73"/>
      <c r="L286" s="73"/>
      <c r="M286" s="73"/>
      <c r="N286" s="73"/>
      <c r="O286" s="63"/>
      <c r="P286" s="63"/>
      <c r="Q286" s="63"/>
      <c r="R286" s="63"/>
      <c r="S286" s="63"/>
      <c r="T286" s="63"/>
      <c r="U286" s="63"/>
      <c r="V286" s="63"/>
      <c r="W286" s="63"/>
      <c r="X286" s="63"/>
      <c r="Y286" s="63"/>
      <c r="Z286" s="63"/>
    </row>
    <row r="287" spans="1:26" x14ac:dyDescent="0.15">
      <c r="A287" s="111" t="s">
        <v>136</v>
      </c>
      <c r="B287" s="113"/>
      <c r="C287" s="112"/>
      <c r="D287" s="74"/>
      <c r="E287" s="73"/>
      <c r="F287" s="73"/>
      <c r="G287" s="112"/>
      <c r="H287" s="112"/>
      <c r="I287" s="112"/>
      <c r="J287" s="112"/>
      <c r="K287" s="73"/>
      <c r="L287" s="73"/>
      <c r="M287" s="73"/>
      <c r="N287" s="73"/>
      <c r="O287" s="63"/>
      <c r="P287" s="63"/>
      <c r="Q287" s="63"/>
      <c r="R287" s="63"/>
      <c r="S287" s="63"/>
      <c r="T287" s="63"/>
      <c r="U287" s="63"/>
      <c r="V287" s="63"/>
      <c r="W287" s="63"/>
      <c r="X287" s="63"/>
      <c r="Y287" s="63"/>
      <c r="Z287" s="63"/>
    </row>
    <row r="288" spans="1:26" x14ac:dyDescent="0.15">
      <c r="A288" s="102" t="s">
        <v>106</v>
      </c>
      <c r="B288" s="113"/>
      <c r="C288" s="112"/>
      <c r="D288" s="74"/>
      <c r="E288" s="73"/>
      <c r="F288" s="73"/>
      <c r="G288" s="112"/>
      <c r="H288" s="112"/>
      <c r="I288" s="112"/>
      <c r="J288" s="112"/>
      <c r="K288" s="73"/>
      <c r="L288" s="73"/>
      <c r="M288" s="73"/>
      <c r="N288" s="73"/>
      <c r="O288" s="63"/>
      <c r="P288" s="63"/>
      <c r="Q288" s="63"/>
      <c r="R288" s="63"/>
      <c r="S288" s="63"/>
      <c r="T288" s="63"/>
      <c r="U288" s="63"/>
      <c r="V288" s="63"/>
      <c r="W288" s="63"/>
      <c r="X288" s="63"/>
      <c r="Y288" s="63"/>
      <c r="Z288" s="63"/>
    </row>
    <row r="289" spans="1:26" x14ac:dyDescent="0.15">
      <c r="A289" s="111" t="s">
        <v>107</v>
      </c>
      <c r="B289" s="113"/>
      <c r="C289" s="112"/>
      <c r="D289" s="74"/>
      <c r="E289" s="73"/>
      <c r="F289" s="73"/>
      <c r="G289" s="112"/>
      <c r="H289" s="112"/>
      <c r="I289" s="112"/>
      <c r="J289" s="112"/>
      <c r="K289" s="73"/>
      <c r="L289" s="73"/>
      <c r="M289" s="73"/>
      <c r="N289" s="73"/>
      <c r="O289" s="63"/>
      <c r="P289" s="63"/>
      <c r="Q289" s="63"/>
      <c r="R289" s="63"/>
      <c r="S289" s="63"/>
      <c r="T289" s="63"/>
      <c r="U289" s="63"/>
      <c r="V289" s="63"/>
      <c r="W289" s="63"/>
      <c r="X289" s="63"/>
      <c r="Y289" s="63"/>
      <c r="Z289" s="63"/>
    </row>
    <row r="290" spans="1:26" x14ac:dyDescent="0.15">
      <c r="A290" s="102" t="s">
        <v>108</v>
      </c>
      <c r="B290" s="113"/>
      <c r="C290" s="112"/>
      <c r="D290" s="74"/>
      <c r="E290" s="73"/>
      <c r="F290" s="73"/>
      <c r="G290" s="112"/>
      <c r="H290" s="112"/>
      <c r="I290" s="112"/>
      <c r="J290" s="112"/>
      <c r="K290" s="73"/>
      <c r="L290" s="73"/>
      <c r="M290" s="73"/>
      <c r="N290" s="73"/>
      <c r="O290" s="63"/>
      <c r="P290" s="63"/>
      <c r="Q290" s="63"/>
      <c r="R290" s="63"/>
      <c r="S290" s="63"/>
      <c r="T290" s="63"/>
      <c r="U290" s="63"/>
      <c r="V290" s="63"/>
      <c r="W290" s="63"/>
      <c r="X290" s="63"/>
      <c r="Y290" s="63"/>
      <c r="Z290" s="63"/>
    </row>
    <row r="291" spans="1:26" x14ac:dyDescent="0.15">
      <c r="A291" s="102" t="s">
        <v>109</v>
      </c>
      <c r="B291" s="113"/>
      <c r="C291" s="112"/>
      <c r="D291" s="74"/>
      <c r="E291" s="73"/>
      <c r="F291" s="73"/>
      <c r="G291" s="112"/>
      <c r="H291" s="112"/>
      <c r="I291" s="112"/>
      <c r="J291" s="112"/>
      <c r="K291" s="73"/>
      <c r="L291" s="73"/>
      <c r="M291" s="73"/>
      <c r="N291" s="73"/>
      <c r="O291" s="63"/>
      <c r="P291" s="63"/>
      <c r="Q291" s="63"/>
      <c r="R291" s="63"/>
      <c r="S291" s="63"/>
      <c r="T291" s="63"/>
      <c r="U291" s="63"/>
      <c r="V291" s="63"/>
      <c r="W291" s="63"/>
      <c r="X291" s="63"/>
      <c r="Y291" s="63"/>
      <c r="Z291" s="63"/>
    </row>
    <row r="292" spans="1:26" x14ac:dyDescent="0.15">
      <c r="A292" s="102" t="s">
        <v>110</v>
      </c>
      <c r="B292" s="113"/>
      <c r="C292" s="112"/>
      <c r="D292" s="74"/>
      <c r="E292" s="73"/>
      <c r="F292" s="73"/>
      <c r="G292" s="112"/>
      <c r="H292" s="112"/>
      <c r="I292" s="112"/>
      <c r="J292" s="112"/>
      <c r="K292" s="73"/>
      <c r="L292" s="73"/>
      <c r="M292" s="73"/>
      <c r="N292" s="73"/>
      <c r="O292" s="63"/>
      <c r="P292" s="63"/>
      <c r="Q292" s="63"/>
      <c r="R292" s="63"/>
      <c r="S292" s="63"/>
      <c r="T292" s="63"/>
      <c r="U292" s="63"/>
      <c r="V292" s="63"/>
      <c r="W292" s="63"/>
      <c r="X292" s="63"/>
      <c r="Y292" s="63"/>
      <c r="Z292" s="63"/>
    </row>
    <row r="293" spans="1:26" x14ac:dyDescent="0.15">
      <c r="A293" s="102" t="s">
        <v>328</v>
      </c>
      <c r="B293" s="113"/>
      <c r="C293" s="112"/>
      <c r="D293" s="74"/>
      <c r="E293" s="73"/>
      <c r="F293" s="73"/>
      <c r="G293" s="112"/>
      <c r="H293" s="112"/>
      <c r="I293" s="112"/>
      <c r="J293" s="112"/>
      <c r="K293" s="73"/>
      <c r="L293" s="73"/>
      <c r="M293" s="73"/>
      <c r="N293" s="73"/>
      <c r="O293" s="63"/>
      <c r="P293" s="63"/>
      <c r="Q293" s="63"/>
      <c r="R293" s="63"/>
      <c r="S293" s="63"/>
      <c r="T293" s="63"/>
      <c r="U293" s="63"/>
      <c r="V293" s="63"/>
      <c r="W293" s="63"/>
      <c r="X293" s="63"/>
      <c r="Y293" s="63"/>
      <c r="Z293" s="63"/>
    </row>
    <row r="294" spans="1:26" x14ac:dyDescent="0.15">
      <c r="A294" s="102" t="s">
        <v>135</v>
      </c>
      <c r="B294" s="113"/>
      <c r="C294" s="112"/>
      <c r="D294" s="74"/>
      <c r="E294" s="73"/>
      <c r="F294" s="73"/>
      <c r="G294" s="112"/>
      <c r="H294" s="112"/>
      <c r="I294" s="112"/>
      <c r="J294" s="112"/>
      <c r="K294" s="73"/>
      <c r="L294" s="73"/>
      <c r="M294" s="73"/>
      <c r="N294" s="73"/>
      <c r="O294" s="63"/>
      <c r="P294" s="63"/>
      <c r="Q294" s="63"/>
      <c r="R294" s="63"/>
      <c r="S294" s="63"/>
      <c r="T294" s="63"/>
      <c r="U294" s="63"/>
      <c r="V294" s="63"/>
      <c r="W294" s="63"/>
      <c r="X294" s="63"/>
      <c r="Y294" s="63"/>
      <c r="Z294" s="63"/>
    </row>
    <row r="295" spans="1:26" x14ac:dyDescent="0.15">
      <c r="A295" s="102" t="s">
        <v>113</v>
      </c>
      <c r="B295" s="113"/>
      <c r="C295" s="112"/>
      <c r="D295" s="75"/>
      <c r="E295" s="73"/>
      <c r="F295" s="73"/>
      <c r="G295" s="112"/>
      <c r="H295" s="112"/>
      <c r="I295" s="112"/>
      <c r="J295" s="112"/>
      <c r="K295" s="73"/>
      <c r="L295" s="73"/>
      <c r="M295" s="73"/>
      <c r="N295" s="73"/>
      <c r="O295" s="63"/>
      <c r="P295" s="63"/>
      <c r="Q295" s="63"/>
      <c r="R295" s="63"/>
      <c r="S295" s="63"/>
      <c r="T295" s="63"/>
      <c r="U295" s="63"/>
      <c r="V295" s="63"/>
      <c r="W295" s="63"/>
      <c r="X295" s="63"/>
      <c r="Y295" s="63"/>
      <c r="Z295" s="63"/>
    </row>
    <row r="296" spans="1:26" x14ac:dyDescent="0.15">
      <c r="A296" s="102" t="s">
        <v>329</v>
      </c>
      <c r="B296" s="113"/>
      <c r="C296" s="112"/>
      <c r="D296" s="74"/>
      <c r="E296" s="73"/>
      <c r="F296" s="73"/>
      <c r="G296" s="112"/>
      <c r="H296" s="112"/>
      <c r="I296" s="112"/>
      <c r="J296" s="112"/>
      <c r="K296" s="73"/>
      <c r="L296" s="73"/>
      <c r="M296" s="73"/>
      <c r="N296" s="73"/>
      <c r="O296" s="63"/>
      <c r="P296" s="63"/>
      <c r="Q296" s="63"/>
      <c r="R296" s="63"/>
      <c r="S296" s="63"/>
      <c r="T296" s="63"/>
      <c r="U296" s="63"/>
      <c r="V296" s="63"/>
      <c r="W296" s="63"/>
      <c r="X296" s="63"/>
      <c r="Y296" s="63"/>
      <c r="Z296" s="63"/>
    </row>
    <row r="297" spans="1:26" x14ac:dyDescent="0.15">
      <c r="A297" s="111" t="s">
        <v>136</v>
      </c>
      <c r="B297" s="113"/>
      <c r="C297" s="112"/>
      <c r="D297" s="74"/>
      <c r="E297" s="73"/>
      <c r="F297" s="73"/>
      <c r="G297" s="112"/>
      <c r="H297" s="112"/>
      <c r="I297" s="112"/>
      <c r="J297" s="112"/>
      <c r="K297" s="73"/>
      <c r="L297" s="73"/>
      <c r="M297" s="73"/>
      <c r="N297" s="73"/>
      <c r="O297" s="63"/>
      <c r="P297" s="63"/>
      <c r="Q297" s="63"/>
      <c r="R297" s="63"/>
      <c r="S297" s="63"/>
      <c r="T297" s="63"/>
      <c r="U297" s="63"/>
      <c r="V297" s="63"/>
      <c r="W297" s="63"/>
      <c r="X297" s="63"/>
      <c r="Y297" s="63"/>
      <c r="Z297" s="63"/>
    </row>
    <row r="298" spans="1:26" x14ac:dyDescent="0.15">
      <c r="A298" s="102" t="s">
        <v>114</v>
      </c>
      <c r="B298" s="113"/>
      <c r="C298" s="112"/>
      <c r="D298" s="74"/>
      <c r="E298" s="73"/>
      <c r="F298" s="73"/>
      <c r="G298" s="112"/>
      <c r="H298" s="112"/>
      <c r="I298" s="112"/>
      <c r="J298" s="112"/>
      <c r="K298" s="73"/>
      <c r="L298" s="73"/>
      <c r="M298" s="73"/>
      <c r="N298" s="73"/>
      <c r="O298" s="63"/>
      <c r="P298" s="63"/>
      <c r="Q298" s="63"/>
      <c r="R298" s="63"/>
      <c r="S298" s="63"/>
      <c r="T298" s="63"/>
      <c r="U298" s="63"/>
      <c r="V298" s="63"/>
      <c r="W298" s="63"/>
      <c r="X298" s="63"/>
      <c r="Y298" s="63"/>
      <c r="Z298" s="63"/>
    </row>
    <row r="299" spans="1:26" x14ac:dyDescent="0.15">
      <c r="A299" s="102" t="s">
        <v>121</v>
      </c>
      <c r="B299" s="113"/>
      <c r="C299" s="112"/>
      <c r="D299" s="74"/>
      <c r="E299" s="73"/>
      <c r="F299" s="73"/>
      <c r="G299" s="112"/>
      <c r="H299" s="112"/>
      <c r="I299" s="112"/>
      <c r="J299" s="112"/>
      <c r="K299" s="73"/>
      <c r="L299" s="73"/>
      <c r="M299" s="73"/>
      <c r="N299" s="73"/>
      <c r="O299" s="63"/>
      <c r="P299" s="63"/>
      <c r="Q299" s="63"/>
      <c r="R299" s="63"/>
      <c r="S299" s="63"/>
      <c r="T299" s="63"/>
      <c r="U299" s="63"/>
      <c r="V299" s="63"/>
      <c r="W299" s="63"/>
      <c r="X299" s="63"/>
      <c r="Y299" s="63"/>
      <c r="Z299" s="63"/>
    </row>
    <row r="300" spans="1:26" x14ac:dyDescent="0.15">
      <c r="A300" s="102" t="s">
        <v>122</v>
      </c>
      <c r="B300" s="113"/>
      <c r="C300" s="112"/>
      <c r="D300" s="74"/>
      <c r="E300" s="73"/>
      <c r="F300" s="73"/>
      <c r="G300" s="112"/>
      <c r="H300" s="112"/>
      <c r="I300" s="112"/>
      <c r="J300" s="112"/>
      <c r="K300" s="73"/>
      <c r="L300" s="73"/>
      <c r="M300" s="73"/>
      <c r="N300" s="73"/>
      <c r="O300" s="63"/>
      <c r="P300" s="63"/>
      <c r="Q300" s="63"/>
      <c r="R300" s="63"/>
      <c r="S300" s="63"/>
      <c r="T300" s="63"/>
      <c r="U300" s="63"/>
      <c r="V300" s="63"/>
      <c r="W300" s="63"/>
      <c r="X300" s="63"/>
      <c r="Y300" s="63"/>
      <c r="Z300" s="63"/>
    </row>
    <row r="301" spans="1:26" x14ac:dyDescent="0.15">
      <c r="A301" s="102" t="s">
        <v>129</v>
      </c>
      <c r="B301" s="113"/>
      <c r="C301" s="112"/>
      <c r="D301" s="74"/>
      <c r="E301" s="73"/>
      <c r="F301" s="73"/>
      <c r="G301" s="112"/>
      <c r="H301" s="112"/>
      <c r="I301" s="112"/>
      <c r="J301" s="112"/>
      <c r="K301" s="73"/>
      <c r="L301" s="73"/>
      <c r="M301" s="73"/>
      <c r="N301" s="73"/>
      <c r="O301" s="63"/>
      <c r="P301" s="63"/>
      <c r="Q301" s="63"/>
      <c r="R301" s="63"/>
      <c r="S301" s="63"/>
      <c r="T301" s="63"/>
      <c r="U301" s="63"/>
      <c r="V301" s="63"/>
      <c r="W301" s="63"/>
      <c r="X301" s="63"/>
      <c r="Y301" s="63"/>
      <c r="Z301" s="63"/>
    </row>
    <row r="302" spans="1:26" x14ac:dyDescent="0.15">
      <c r="A302" s="111" t="s">
        <v>136</v>
      </c>
      <c r="B302" s="113"/>
      <c r="C302" s="112"/>
      <c r="D302" s="74"/>
      <c r="E302" s="73"/>
      <c r="F302" s="73"/>
      <c r="G302" s="112"/>
      <c r="H302" s="112"/>
      <c r="I302" s="112"/>
      <c r="J302" s="112"/>
      <c r="K302" s="73"/>
      <c r="L302" s="73"/>
      <c r="M302" s="73"/>
      <c r="N302" s="73"/>
      <c r="O302" s="63"/>
      <c r="P302" s="63"/>
      <c r="Q302" s="63"/>
      <c r="R302" s="63"/>
      <c r="S302" s="63"/>
      <c r="T302" s="63"/>
      <c r="U302" s="63"/>
      <c r="V302" s="63"/>
      <c r="W302" s="63"/>
      <c r="X302" s="63"/>
      <c r="Y302" s="63"/>
      <c r="Z302" s="63"/>
    </row>
    <row r="303" spans="1:26" x14ac:dyDescent="0.15">
      <c r="A303" s="63"/>
      <c r="B303" s="73"/>
      <c r="C303" s="73"/>
      <c r="D303" s="74"/>
      <c r="E303" s="73"/>
      <c r="F303" s="73"/>
      <c r="G303" s="112"/>
      <c r="H303" s="112"/>
      <c r="I303" s="112"/>
      <c r="J303" s="112"/>
      <c r="K303" s="73"/>
      <c r="L303" s="73"/>
      <c r="M303" s="73"/>
      <c r="N303" s="73"/>
      <c r="O303" s="63"/>
      <c r="P303" s="63"/>
      <c r="Q303" s="63"/>
      <c r="R303" s="63"/>
      <c r="S303" s="63"/>
      <c r="T303" s="63"/>
      <c r="U303" s="63"/>
      <c r="V303" s="63"/>
      <c r="W303" s="63"/>
      <c r="X303" s="63"/>
      <c r="Y303" s="63"/>
      <c r="Z303" s="63"/>
    </row>
    <row r="304" spans="1:26" x14ac:dyDescent="0.15">
      <c r="A304" s="63"/>
      <c r="B304" s="73"/>
      <c r="C304" s="73"/>
      <c r="D304" s="76"/>
      <c r="E304" s="73"/>
      <c r="F304" s="73"/>
      <c r="G304" s="112"/>
      <c r="H304" s="112"/>
      <c r="I304" s="112"/>
      <c r="J304" s="112"/>
      <c r="K304" s="73"/>
      <c r="L304" s="73"/>
      <c r="M304" s="73"/>
      <c r="N304" s="73"/>
      <c r="O304" s="63"/>
      <c r="P304" s="63"/>
      <c r="Q304" s="63"/>
      <c r="R304" s="63"/>
      <c r="S304" s="63"/>
      <c r="T304" s="63"/>
      <c r="U304" s="63"/>
      <c r="V304" s="63"/>
      <c r="W304" s="63"/>
      <c r="X304" s="63"/>
      <c r="Y304" s="63"/>
      <c r="Z304" s="63"/>
    </row>
    <row r="305" spans="1:26" x14ac:dyDescent="0.15">
      <c r="A305" s="63"/>
      <c r="B305" s="73"/>
      <c r="C305" s="73"/>
      <c r="D305" s="73"/>
      <c r="E305" s="73"/>
      <c r="F305" s="73"/>
      <c r="G305" s="112"/>
      <c r="H305" s="112"/>
      <c r="I305" s="112"/>
      <c r="J305" s="112"/>
      <c r="K305" s="73"/>
      <c r="L305" s="73"/>
      <c r="M305" s="73"/>
      <c r="N305" s="73"/>
      <c r="O305" s="63"/>
      <c r="P305" s="63"/>
      <c r="Q305" s="63"/>
      <c r="R305" s="63"/>
      <c r="S305" s="63"/>
      <c r="T305" s="63"/>
      <c r="U305" s="63"/>
      <c r="V305" s="63"/>
      <c r="W305" s="63"/>
      <c r="X305" s="63"/>
      <c r="Y305" s="63"/>
      <c r="Z305" s="63"/>
    </row>
    <row r="306" spans="1:26" x14ac:dyDescent="0.15">
      <c r="A306" s="63"/>
      <c r="B306" s="73"/>
      <c r="C306" s="73"/>
      <c r="D306" s="73"/>
      <c r="E306" s="73"/>
      <c r="F306" s="73"/>
      <c r="G306" s="112"/>
      <c r="H306" s="112"/>
      <c r="I306" s="112"/>
      <c r="J306" s="112"/>
      <c r="K306" s="73"/>
      <c r="L306" s="73"/>
      <c r="M306" s="73"/>
      <c r="N306" s="73"/>
      <c r="O306" s="63"/>
      <c r="P306" s="63"/>
      <c r="Q306" s="63"/>
      <c r="R306" s="63"/>
      <c r="S306" s="63"/>
      <c r="T306" s="63"/>
      <c r="U306" s="63"/>
      <c r="V306" s="63"/>
      <c r="W306" s="63"/>
      <c r="X306" s="63"/>
      <c r="Y306" s="63"/>
      <c r="Z306" s="63"/>
    </row>
    <row r="307" spans="1:26" x14ac:dyDescent="0.15">
      <c r="A307" s="63"/>
      <c r="B307" s="73"/>
      <c r="C307" s="73"/>
      <c r="D307" s="73"/>
      <c r="E307" s="73"/>
      <c r="F307" s="73"/>
      <c r="G307" s="112"/>
      <c r="H307" s="112"/>
      <c r="I307" s="112"/>
      <c r="J307" s="112"/>
      <c r="K307" s="73"/>
      <c r="L307" s="73"/>
      <c r="M307" s="73"/>
      <c r="N307" s="73"/>
      <c r="O307" s="63"/>
      <c r="P307" s="63"/>
      <c r="Q307" s="63"/>
      <c r="R307" s="63"/>
      <c r="S307" s="63"/>
      <c r="T307" s="63"/>
      <c r="U307" s="63"/>
      <c r="V307" s="63"/>
      <c r="W307" s="63"/>
      <c r="X307" s="63"/>
      <c r="Y307" s="63"/>
      <c r="Z307" s="63"/>
    </row>
    <row r="308" spans="1:26" x14ac:dyDescent="0.15">
      <c r="A308" s="103" t="s">
        <v>330</v>
      </c>
      <c r="B308" s="107" t="s">
        <v>223</v>
      </c>
      <c r="C308" s="107" t="s">
        <v>331</v>
      </c>
      <c r="D308" s="107" t="s">
        <v>185</v>
      </c>
      <c r="E308" s="107" t="s">
        <v>186</v>
      </c>
      <c r="F308" s="107" t="s">
        <v>332</v>
      </c>
      <c r="G308" s="63"/>
      <c r="H308" s="63"/>
      <c r="I308" s="63"/>
      <c r="J308" s="63"/>
      <c r="K308" s="73"/>
      <c r="L308" s="63"/>
      <c r="M308" s="63"/>
      <c r="N308" s="63"/>
      <c r="O308" s="63"/>
      <c r="P308" s="63"/>
      <c r="Q308" s="63"/>
      <c r="R308" s="63"/>
      <c r="S308" s="63"/>
      <c r="T308" s="63"/>
      <c r="U308" s="63"/>
      <c r="V308" s="63"/>
      <c r="W308" s="63"/>
      <c r="X308" s="63"/>
      <c r="Y308" s="63"/>
      <c r="Z308" s="63"/>
    </row>
    <row r="309" spans="1:26" x14ac:dyDescent="0.15">
      <c r="A309" s="105"/>
      <c r="B309" s="100"/>
      <c r="C309" s="87"/>
      <c r="D309" s="87"/>
      <c r="E309" s="87"/>
      <c r="F309" s="87"/>
      <c r="G309" s="63"/>
      <c r="H309" s="63"/>
      <c r="I309" s="63"/>
      <c r="J309" s="63"/>
      <c r="K309" s="73"/>
      <c r="L309" s="63"/>
      <c r="M309" s="63"/>
      <c r="N309" s="63"/>
      <c r="O309" s="63"/>
      <c r="P309" s="63"/>
      <c r="Q309" s="63"/>
      <c r="R309" s="63"/>
      <c r="S309" s="63"/>
      <c r="T309" s="63"/>
      <c r="U309" s="63"/>
      <c r="V309" s="63"/>
      <c r="W309" s="63"/>
      <c r="X309" s="63"/>
      <c r="Y309" s="63"/>
      <c r="Z309" s="63"/>
    </row>
    <row r="310" spans="1:26" x14ac:dyDescent="0.15">
      <c r="A310" s="105"/>
      <c r="B310" s="100"/>
      <c r="C310" s="87"/>
      <c r="D310" s="87"/>
      <c r="E310" s="87"/>
      <c r="F310" s="87"/>
      <c r="G310" s="63"/>
      <c r="H310" s="63"/>
      <c r="I310" s="63"/>
      <c r="J310" s="63"/>
      <c r="K310" s="63"/>
      <c r="L310" s="63"/>
      <c r="M310" s="63"/>
      <c r="N310" s="63"/>
      <c r="O310" s="63"/>
      <c r="P310" s="63"/>
      <c r="Q310" s="63"/>
      <c r="R310" s="63"/>
      <c r="S310" s="63"/>
      <c r="T310" s="63"/>
      <c r="U310" s="63"/>
      <c r="V310" s="63"/>
      <c r="W310" s="63"/>
      <c r="X310" s="63"/>
      <c r="Y310" s="63"/>
      <c r="Z310" s="63"/>
    </row>
    <row r="311" spans="1:26" x14ac:dyDescent="0.15">
      <c r="A311" s="105"/>
      <c r="B311" s="100"/>
      <c r="C311" s="87"/>
      <c r="D311" s="87"/>
      <c r="E311" s="87"/>
      <c r="F311" s="87"/>
      <c r="G311" s="63"/>
      <c r="H311" s="63"/>
      <c r="I311" s="63"/>
      <c r="J311" s="63"/>
      <c r="K311" s="63"/>
      <c r="L311" s="63"/>
      <c r="M311" s="63"/>
      <c r="N311" s="63"/>
      <c r="O311" s="63"/>
      <c r="P311" s="63"/>
      <c r="Q311" s="63"/>
      <c r="R311" s="63"/>
      <c r="S311" s="63"/>
      <c r="T311" s="63"/>
      <c r="U311" s="63"/>
      <c r="V311" s="63"/>
      <c r="W311" s="63"/>
      <c r="X311" s="63"/>
      <c r="Y311" s="63"/>
      <c r="Z311" s="63"/>
    </row>
    <row r="312" spans="1:26" x14ac:dyDescent="0.15">
      <c r="A312" s="105"/>
      <c r="B312" s="97"/>
      <c r="C312" s="85"/>
      <c r="D312" s="85"/>
      <c r="E312" s="85"/>
      <c r="F312" s="85"/>
    </row>
    <row r="313" spans="1:26" x14ac:dyDescent="0.15">
      <c r="A313" s="105"/>
      <c r="B313" s="97"/>
      <c r="C313" s="85"/>
      <c r="D313" s="85"/>
      <c r="E313" s="85"/>
      <c r="F313" s="85"/>
    </row>
    <row r="314" spans="1:26" x14ac:dyDescent="0.15">
      <c r="A314" s="105"/>
      <c r="B314" s="97"/>
      <c r="C314" s="85"/>
      <c r="D314" s="85"/>
      <c r="E314" s="85"/>
      <c r="F314" s="85"/>
    </row>
    <row r="315" spans="1:26" x14ac:dyDescent="0.15">
      <c r="A315" s="105"/>
      <c r="B315" s="97"/>
      <c r="C315" s="85"/>
      <c r="D315" s="85"/>
      <c r="E315" s="85"/>
      <c r="F315" s="85"/>
    </row>
    <row r="316" spans="1:26" x14ac:dyDescent="0.15">
      <c r="A316" s="105"/>
      <c r="B316" s="97"/>
      <c r="C316" s="85"/>
      <c r="D316" s="85"/>
      <c r="E316" s="85"/>
      <c r="F316" s="85"/>
    </row>
    <row r="317" spans="1:26" x14ac:dyDescent="0.15">
      <c r="A317" s="105"/>
      <c r="B317" s="97"/>
      <c r="C317" s="85"/>
      <c r="D317" s="85"/>
      <c r="E317" s="85"/>
      <c r="F317" s="85"/>
    </row>
    <row r="318" spans="1:26" x14ac:dyDescent="0.15">
      <c r="A318" s="104"/>
      <c r="B318" s="97"/>
      <c r="C318" s="85"/>
      <c r="D318" s="85"/>
      <c r="E318" s="85"/>
      <c r="F318" s="85"/>
    </row>
    <row r="319" spans="1:26" x14ac:dyDescent="0.15">
      <c r="A319" t="s">
        <v>257</v>
      </c>
    </row>
    <row r="320" spans="1:26" x14ac:dyDescent="0.15">
      <c r="A320" s="86" t="s">
        <v>333</v>
      </c>
      <c r="B320" s="107" t="s">
        <v>334</v>
      </c>
      <c r="C320" s="107" t="s">
        <v>335</v>
      </c>
    </row>
    <row r="321" spans="1:14" x14ac:dyDescent="0.15">
      <c r="A321" s="93"/>
      <c r="B321" s="86"/>
      <c r="C321" s="86"/>
    </row>
    <row r="322" spans="1:14" x14ac:dyDescent="0.15">
      <c r="A322" s="103" t="s">
        <v>336</v>
      </c>
      <c r="B322" s="107" t="s">
        <v>213</v>
      </c>
      <c r="C322" s="107" t="s">
        <v>185</v>
      </c>
      <c r="D322" s="107" t="s">
        <v>186</v>
      </c>
    </row>
    <row r="323" spans="1:14" x14ac:dyDescent="0.15">
      <c r="A323" s="105"/>
      <c r="B323" s="97"/>
      <c r="C323" s="85"/>
      <c r="D323" s="85"/>
    </row>
    <row r="324" spans="1:14" x14ac:dyDescent="0.15">
      <c r="A324" s="105"/>
      <c r="B324" s="97"/>
      <c r="C324" s="85"/>
      <c r="D324" s="85"/>
    </row>
    <row r="325" spans="1:14" x14ac:dyDescent="0.15">
      <c r="A325" s="105"/>
      <c r="B325" s="97"/>
      <c r="C325" s="85"/>
      <c r="D325" s="85"/>
    </row>
    <row r="326" spans="1:14" x14ac:dyDescent="0.15">
      <c r="A326" s="105"/>
      <c r="B326" s="97"/>
      <c r="C326" s="85"/>
      <c r="D326" s="85"/>
    </row>
    <row r="327" spans="1:14" x14ac:dyDescent="0.15">
      <c r="A327" s="105"/>
      <c r="B327" s="97"/>
      <c r="C327" s="85"/>
      <c r="D327" s="85"/>
    </row>
    <row r="328" spans="1:14" x14ac:dyDescent="0.15">
      <c r="A328" s="105"/>
      <c r="B328" s="97"/>
      <c r="C328" s="85"/>
      <c r="D328" s="85"/>
    </row>
    <row r="329" spans="1:14" x14ac:dyDescent="0.15">
      <c r="A329" s="105"/>
      <c r="B329" s="97"/>
      <c r="C329" s="85"/>
      <c r="D329" s="85"/>
    </row>
    <row r="330" spans="1:14" x14ac:dyDescent="0.15">
      <c r="A330" s="105"/>
      <c r="B330" s="97"/>
      <c r="C330" s="85"/>
      <c r="D330" s="85"/>
    </row>
    <row r="331" spans="1:14" x14ac:dyDescent="0.15">
      <c r="A331" s="105"/>
      <c r="B331" s="97"/>
      <c r="C331" s="85"/>
      <c r="D331" s="85"/>
    </row>
    <row r="332" spans="1:14" x14ac:dyDescent="0.15">
      <c r="A332" s="93"/>
      <c r="B332" s="97"/>
      <c r="C332" s="85"/>
      <c r="D332" s="85"/>
    </row>
    <row r="333" spans="1:14" x14ac:dyDescent="0.15">
      <c r="A333" t="s">
        <v>257</v>
      </c>
      <c r="B333" s="71"/>
    </row>
    <row r="335" spans="1:14" x14ac:dyDescent="0.15">
      <c r="A335" s="103" t="s">
        <v>337</v>
      </c>
      <c r="B335" s="107" t="s">
        <v>28</v>
      </c>
      <c r="C335" s="107" t="s">
        <v>5</v>
      </c>
      <c r="D335" s="107" t="s">
        <v>474</v>
      </c>
      <c r="E335" s="107" t="s">
        <v>171</v>
      </c>
      <c r="F335" s="107" t="s">
        <v>75</v>
      </c>
      <c r="G335" s="107" t="s">
        <v>76</v>
      </c>
      <c r="H335" s="107" t="s">
        <v>77</v>
      </c>
      <c r="I335" s="107" t="s">
        <v>338</v>
      </c>
      <c r="J335" s="107" t="s">
        <v>32</v>
      </c>
      <c r="K335" s="85"/>
      <c r="L335" s="85"/>
      <c r="M335" s="85"/>
      <c r="N335" s="107" t="s">
        <v>646</v>
      </c>
    </row>
    <row r="336" spans="1:14" x14ac:dyDescent="0.15">
      <c r="A336" s="105"/>
      <c r="B336" s="87"/>
      <c r="C336" s="87"/>
      <c r="D336" s="87"/>
      <c r="E336" s="124"/>
      <c r="F336" s="124"/>
      <c r="G336" s="124"/>
      <c r="H336" s="87"/>
      <c r="I336" s="87"/>
      <c r="J336" s="87"/>
      <c r="K336" s="85"/>
      <c r="L336" s="85"/>
      <c r="M336" s="85"/>
      <c r="N336" s="108"/>
    </row>
    <row r="337" spans="1:14" x14ac:dyDescent="0.15">
      <c r="A337" s="105"/>
      <c r="B337" s="85"/>
      <c r="C337" s="85"/>
      <c r="D337" s="85"/>
      <c r="E337" s="85"/>
      <c r="F337" s="85"/>
      <c r="G337" s="85"/>
      <c r="H337" s="85"/>
      <c r="I337" s="85"/>
      <c r="J337" s="85"/>
      <c r="K337" s="85"/>
      <c r="L337" s="85"/>
      <c r="M337" s="85"/>
      <c r="N337" s="108"/>
    </row>
    <row r="338" spans="1:14" x14ac:dyDescent="0.15">
      <c r="A338" s="105"/>
      <c r="B338" s="85"/>
      <c r="C338" s="85"/>
      <c r="D338" s="85"/>
      <c r="E338" s="85"/>
      <c r="F338" s="85"/>
      <c r="G338" s="85"/>
      <c r="H338" s="85"/>
      <c r="I338" s="85"/>
      <c r="J338" s="85"/>
      <c r="K338" s="85"/>
      <c r="L338" s="85"/>
      <c r="M338" s="85"/>
      <c r="N338" s="108"/>
    </row>
    <row r="339" spans="1:14" x14ac:dyDescent="0.15">
      <c r="A339" s="105"/>
      <c r="B339" s="85"/>
      <c r="C339" s="85"/>
      <c r="D339" s="85"/>
      <c r="E339" s="85"/>
      <c r="F339" s="85"/>
      <c r="G339" s="85"/>
      <c r="H339" s="85"/>
      <c r="I339" s="85"/>
      <c r="J339" s="85"/>
      <c r="K339" s="85"/>
      <c r="L339" s="85"/>
      <c r="M339" s="85"/>
      <c r="N339" s="108"/>
    </row>
    <row r="340" spans="1:14" x14ac:dyDescent="0.15">
      <c r="A340" s="104"/>
      <c r="B340" s="85"/>
      <c r="C340" s="85"/>
      <c r="D340" s="85"/>
      <c r="E340" s="85"/>
      <c r="F340" s="85"/>
      <c r="G340" s="85"/>
      <c r="H340" s="85"/>
      <c r="I340" s="85"/>
      <c r="J340" s="85"/>
      <c r="K340" s="85"/>
      <c r="L340" s="85"/>
      <c r="M340" s="85"/>
      <c r="N340" s="108"/>
    </row>
    <row r="341" spans="1:14" x14ac:dyDescent="0.15">
      <c r="A341" t="s">
        <v>257</v>
      </c>
    </row>
    <row r="342" spans="1:14" x14ac:dyDescent="0.15">
      <c r="A342" s="102" t="s">
        <v>339</v>
      </c>
      <c r="B342" s="85"/>
    </row>
    <row r="343" spans="1:14" x14ac:dyDescent="0.15">
      <c r="A343" s="102" t="s">
        <v>340</v>
      </c>
      <c r="B343" s="85"/>
    </row>
    <row r="344" spans="1:14" x14ac:dyDescent="0.15">
      <c r="A344" s="102" t="s">
        <v>341</v>
      </c>
      <c r="B344" s="85"/>
    </row>
    <row r="346" spans="1:14" x14ac:dyDescent="0.15">
      <c r="A346" s="103" t="s">
        <v>342</v>
      </c>
      <c r="B346" s="107" t="s">
        <v>28</v>
      </c>
      <c r="C346" s="107" t="s">
        <v>5</v>
      </c>
      <c r="D346" s="107" t="s">
        <v>343</v>
      </c>
      <c r="E346" s="107" t="s">
        <v>766</v>
      </c>
    </row>
    <row r="347" spans="1:14" x14ac:dyDescent="0.15">
      <c r="A347" s="105"/>
      <c r="B347" s="87"/>
      <c r="C347" s="87"/>
      <c r="D347" s="87"/>
      <c r="E347" s="87"/>
    </row>
    <row r="348" spans="1:14" x14ac:dyDescent="0.15">
      <c r="A348" s="105"/>
      <c r="B348" s="87"/>
      <c r="C348" s="87"/>
      <c r="D348" s="87"/>
      <c r="E348" s="87"/>
    </row>
    <row r="349" spans="1:14" x14ac:dyDescent="0.15">
      <c r="A349" s="105"/>
      <c r="B349" s="87"/>
      <c r="C349" s="87"/>
      <c r="D349" s="87"/>
      <c r="E349" s="87"/>
    </row>
    <row r="350" spans="1:14" x14ac:dyDescent="0.15">
      <c r="A350" s="105"/>
      <c r="B350" s="87"/>
      <c r="C350" s="87"/>
      <c r="D350" s="87"/>
      <c r="E350" s="87"/>
    </row>
    <row r="351" spans="1:14" x14ac:dyDescent="0.15">
      <c r="A351" s="105"/>
      <c r="B351" s="87"/>
      <c r="C351" s="87"/>
      <c r="D351" s="87"/>
      <c r="E351" s="87"/>
    </row>
    <row r="352" spans="1:14" x14ac:dyDescent="0.15">
      <c r="A352" s="105"/>
      <c r="B352" s="87"/>
      <c r="C352" s="87"/>
      <c r="D352" s="87"/>
      <c r="E352" s="87"/>
    </row>
    <row r="353" spans="1:15" x14ac:dyDescent="0.15">
      <c r="A353" s="105"/>
      <c r="B353" s="87"/>
      <c r="C353" s="87"/>
      <c r="D353" s="87"/>
      <c r="E353" s="87"/>
    </row>
    <row r="354" spans="1:15" x14ac:dyDescent="0.15">
      <c r="A354" s="105"/>
      <c r="B354" s="87"/>
      <c r="C354" s="87"/>
      <c r="D354" s="87"/>
      <c r="E354" s="87"/>
    </row>
    <row r="355" spans="1:15" x14ac:dyDescent="0.15">
      <c r="A355" s="105"/>
      <c r="B355" s="87"/>
      <c r="C355" s="87"/>
      <c r="D355" s="87"/>
      <c r="E355" s="87"/>
    </row>
    <row r="356" spans="1:15" x14ac:dyDescent="0.15">
      <c r="A356" s="105"/>
      <c r="B356" s="87"/>
      <c r="C356" s="87"/>
      <c r="D356" s="87"/>
      <c r="E356" s="87"/>
    </row>
    <row r="357" spans="1:15" x14ac:dyDescent="0.15">
      <c r="A357" s="105"/>
      <c r="B357" s="87"/>
      <c r="C357" s="87"/>
      <c r="D357" s="87"/>
      <c r="E357" s="87"/>
    </row>
    <row r="358" spans="1:15" x14ac:dyDescent="0.15">
      <c r="A358" s="104"/>
      <c r="B358" s="87"/>
      <c r="C358" s="87"/>
      <c r="D358" s="87"/>
      <c r="E358" s="87"/>
    </row>
    <row r="359" spans="1:15" x14ac:dyDescent="0.15">
      <c r="A359" s="102" t="s">
        <v>344</v>
      </c>
      <c r="B359" s="85"/>
    </row>
    <row r="360" spans="1:15" x14ac:dyDescent="0.15">
      <c r="A360" s="102" t="s">
        <v>345</v>
      </c>
      <c r="B360" s="85"/>
    </row>
    <row r="361" spans="1:15" x14ac:dyDescent="0.15">
      <c r="A361" s="103"/>
      <c r="B361" s="117" t="s">
        <v>479</v>
      </c>
      <c r="C361" s="126"/>
      <c r="D361" s="126"/>
      <c r="E361" s="126"/>
      <c r="F361" s="118"/>
      <c r="G361" s="117" t="s">
        <v>480</v>
      </c>
      <c r="H361" s="126"/>
      <c r="I361" s="126"/>
      <c r="J361" s="126"/>
      <c r="K361" s="118"/>
      <c r="L361" s="117" t="s">
        <v>481</v>
      </c>
      <c r="M361" s="126"/>
      <c r="N361" s="126"/>
      <c r="O361" s="118"/>
    </row>
    <row r="362" spans="1:15" x14ac:dyDescent="0.15">
      <c r="A362" s="105" t="s">
        <v>346</v>
      </c>
      <c r="B362" s="107" t="s">
        <v>347</v>
      </c>
      <c r="C362" s="107" t="s">
        <v>348</v>
      </c>
      <c r="D362" s="107" t="s">
        <v>349</v>
      </c>
      <c r="E362" s="107" t="s">
        <v>350</v>
      </c>
      <c r="F362" s="107" t="s">
        <v>482</v>
      </c>
      <c r="G362" s="107" t="s">
        <v>347</v>
      </c>
      <c r="H362" s="107" t="s">
        <v>348</v>
      </c>
      <c r="I362" s="107" t="s">
        <v>349</v>
      </c>
      <c r="J362" s="107" t="s">
        <v>350</v>
      </c>
      <c r="K362" s="107" t="s">
        <v>482</v>
      </c>
      <c r="L362" s="107" t="s">
        <v>483</v>
      </c>
      <c r="M362" s="107" t="s">
        <v>484</v>
      </c>
      <c r="N362" s="107" t="s">
        <v>485</v>
      </c>
      <c r="O362" s="107" t="s">
        <v>677</v>
      </c>
    </row>
    <row r="363" spans="1:15" x14ac:dyDescent="0.15">
      <c r="A363" s="104"/>
      <c r="B363" s="87"/>
      <c r="C363" s="87"/>
      <c r="D363" s="87"/>
      <c r="E363" s="87"/>
      <c r="F363" s="87"/>
      <c r="G363" s="87"/>
      <c r="H363" s="87"/>
      <c r="I363" s="87"/>
      <c r="J363" s="87"/>
      <c r="K363" s="87"/>
      <c r="L363" s="87"/>
      <c r="M363" s="87"/>
      <c r="N363" s="87"/>
      <c r="O363" s="87"/>
    </row>
    <row r="364" spans="1:15" x14ac:dyDescent="0.15">
      <c r="A364" s="103" t="s">
        <v>351</v>
      </c>
      <c r="B364" s="107" t="s">
        <v>59</v>
      </c>
      <c r="C364" s="107" t="s">
        <v>187</v>
      </c>
    </row>
    <row r="365" spans="1:15" x14ac:dyDescent="0.15">
      <c r="A365" s="104"/>
      <c r="B365" s="85"/>
      <c r="C365" s="85"/>
    </row>
    <row r="366" spans="1:15" x14ac:dyDescent="0.15">
      <c r="A366" s="102" t="s">
        <v>352</v>
      </c>
      <c r="B366" s="85"/>
    </row>
    <row r="367" spans="1:15" x14ac:dyDescent="0.15">
      <c r="A367" s="102" t="s">
        <v>353</v>
      </c>
      <c r="B367" s="85"/>
    </row>
    <row r="368" spans="1:15" x14ac:dyDescent="0.15">
      <c r="A368" s="106"/>
    </row>
    <row r="369" spans="1:5" x14ac:dyDescent="0.15">
      <c r="A369" s="103" t="s">
        <v>354</v>
      </c>
      <c r="B369" s="107" t="s">
        <v>355</v>
      </c>
      <c r="C369" s="107" t="s">
        <v>356</v>
      </c>
      <c r="D369" s="107" t="s">
        <v>357</v>
      </c>
      <c r="E369" s="63"/>
    </row>
    <row r="370" spans="1:5" x14ac:dyDescent="0.15">
      <c r="A370" s="104"/>
      <c r="B370" s="85"/>
      <c r="C370" s="85"/>
      <c r="D370" s="85"/>
    </row>
    <row r="371" spans="1:5" x14ac:dyDescent="0.15">
      <c r="A371" s="102" t="s">
        <v>358</v>
      </c>
      <c r="B371" s="85"/>
    </row>
    <row r="372" spans="1:5" x14ac:dyDescent="0.15">
      <c r="A372" s="102" t="s">
        <v>359</v>
      </c>
      <c r="B372" s="86"/>
    </row>
    <row r="373" spans="1:5" x14ac:dyDescent="0.15">
      <c r="A373" s="103" t="s">
        <v>189</v>
      </c>
      <c r="B373" s="107" t="s">
        <v>360</v>
      </c>
      <c r="C373" s="107" t="s">
        <v>361</v>
      </c>
      <c r="D373" s="107" t="s">
        <v>362</v>
      </c>
    </row>
    <row r="374" spans="1:5" x14ac:dyDescent="0.15">
      <c r="A374" s="104"/>
      <c r="B374" s="85"/>
      <c r="C374" s="85"/>
      <c r="D374" s="85"/>
    </row>
    <row r="375" spans="1:5" x14ac:dyDescent="0.15">
      <c r="A375" s="102" t="s">
        <v>363</v>
      </c>
    </row>
    <row r="376" spans="1:5" x14ac:dyDescent="0.15">
      <c r="A376" s="102" t="s">
        <v>364</v>
      </c>
      <c r="B376" s="114"/>
      <c r="C376" s="87"/>
      <c r="D376" s="107" t="s">
        <v>470</v>
      </c>
    </row>
    <row r="377" spans="1:5" x14ac:dyDescent="0.15">
      <c r="A377" s="102" t="s">
        <v>365</v>
      </c>
      <c r="B377" s="115"/>
    </row>
    <row r="378" spans="1:5" x14ac:dyDescent="0.15">
      <c r="A378" s="102" t="s">
        <v>366</v>
      </c>
      <c r="B378" s="115"/>
      <c r="C378" s="85"/>
      <c r="D378" s="107" t="s">
        <v>486</v>
      </c>
    </row>
    <row r="379" spans="1:5" x14ac:dyDescent="0.15">
      <c r="A379" s="102" t="s">
        <v>367</v>
      </c>
      <c r="B379" s="92"/>
    </row>
    <row r="380" spans="1:5" x14ac:dyDescent="0.15">
      <c r="A380" s="102" t="s">
        <v>368</v>
      </c>
      <c r="B380" s="85"/>
    </row>
    <row r="381" spans="1:5" x14ac:dyDescent="0.15">
      <c r="A381" s="102" t="s">
        <v>369</v>
      </c>
      <c r="B381" s="85"/>
    </row>
    <row r="382" spans="1:5" x14ac:dyDescent="0.15">
      <c r="A382" s="102" t="s">
        <v>370</v>
      </c>
      <c r="B382" s="92"/>
    </row>
    <row r="383" spans="1:5" x14ac:dyDescent="0.15">
      <c r="A383" s="102" t="s">
        <v>371</v>
      </c>
      <c r="B383" s="85"/>
    </row>
    <row r="384" spans="1:5" x14ac:dyDescent="0.15">
      <c r="A384" s="102" t="s">
        <v>372</v>
      </c>
      <c r="B384" s="85"/>
    </row>
    <row r="385" spans="1:21" x14ac:dyDescent="0.15">
      <c r="A385" s="102" t="s">
        <v>373</v>
      </c>
      <c r="B385" s="92"/>
    </row>
    <row r="386" spans="1:21" x14ac:dyDescent="0.15">
      <c r="A386" s="102" t="s">
        <v>487</v>
      </c>
      <c r="B386" s="85"/>
    </row>
    <row r="387" spans="1:21" x14ac:dyDescent="0.15">
      <c r="A387" s="102" t="s">
        <v>488</v>
      </c>
      <c r="B387" s="85"/>
    </row>
    <row r="388" spans="1:21" x14ac:dyDescent="0.15">
      <c r="A388" s="102" t="s">
        <v>678</v>
      </c>
      <c r="B388" s="85"/>
    </row>
    <row r="389" spans="1:21" x14ac:dyDescent="0.15">
      <c r="A389" s="102" t="s">
        <v>679</v>
      </c>
      <c r="B389" s="85"/>
    </row>
    <row r="390" spans="1:21" x14ac:dyDescent="0.15">
      <c r="A390" s="102" t="s">
        <v>768</v>
      </c>
      <c r="B390" s="92"/>
      <c r="C390" s="85"/>
      <c r="D390" s="107" t="s">
        <v>769</v>
      </c>
    </row>
    <row r="391" spans="1:21" x14ac:dyDescent="0.15">
      <c r="B391" s="160">
        <v>1</v>
      </c>
      <c r="C391" s="160">
        <v>2</v>
      </c>
      <c r="D391" s="160">
        <v>3</v>
      </c>
      <c r="E391" s="160">
        <v>4</v>
      </c>
      <c r="F391" s="160">
        <v>5</v>
      </c>
      <c r="G391" s="160">
        <v>6</v>
      </c>
      <c r="H391" s="160">
        <v>7</v>
      </c>
      <c r="I391" s="160">
        <v>8</v>
      </c>
      <c r="J391" s="160">
        <v>9</v>
      </c>
      <c r="K391" s="160">
        <v>10</v>
      </c>
      <c r="L391" s="160">
        <v>11</v>
      </c>
      <c r="M391" s="160">
        <v>12</v>
      </c>
      <c r="N391" s="160">
        <v>13</v>
      </c>
      <c r="O391" s="160">
        <v>14</v>
      </c>
      <c r="P391" s="160">
        <v>15</v>
      </c>
      <c r="Q391" s="160">
        <v>16</v>
      </c>
      <c r="R391" s="160">
        <v>17</v>
      </c>
      <c r="S391" s="160">
        <v>18</v>
      </c>
      <c r="T391" s="160">
        <v>19</v>
      </c>
      <c r="U391" s="160">
        <v>20</v>
      </c>
    </row>
    <row r="392" spans="1:21" x14ac:dyDescent="0.15">
      <c r="A392" s="102" t="s">
        <v>787</v>
      </c>
      <c r="B392" s="85"/>
      <c r="C392" s="85"/>
      <c r="D392" s="85"/>
      <c r="E392" s="85"/>
      <c r="F392" s="85"/>
      <c r="G392" s="85"/>
      <c r="H392" s="85"/>
      <c r="I392" s="85"/>
      <c r="J392" s="85"/>
      <c r="K392" s="85"/>
      <c r="L392" s="85"/>
      <c r="M392" s="85"/>
      <c r="N392" s="85"/>
      <c r="O392" s="85"/>
      <c r="P392" s="85"/>
      <c r="Q392" s="85"/>
      <c r="R392" s="85"/>
      <c r="S392" s="85"/>
      <c r="T392" s="85"/>
      <c r="U392" s="85"/>
    </row>
    <row r="393" spans="1:21" x14ac:dyDescent="0.15">
      <c r="A393" s="102" t="s">
        <v>788</v>
      </c>
      <c r="B393" s="85"/>
    </row>
    <row r="394" spans="1:21" x14ac:dyDescent="0.15">
      <c r="A394" s="102" t="s">
        <v>789</v>
      </c>
      <c r="B394" s="85"/>
    </row>
    <row r="395" spans="1:21" x14ac:dyDescent="0.15">
      <c r="A395" s="102" t="s">
        <v>790</v>
      </c>
      <c r="B395" s="86"/>
    </row>
    <row r="396" spans="1:21" x14ac:dyDescent="0.15">
      <c r="A396" s="102" t="s">
        <v>791</v>
      </c>
      <c r="B396" s="85"/>
      <c r="C396" s="85"/>
      <c r="D396" s="85"/>
    </row>
    <row r="400" spans="1:21" x14ac:dyDescent="0.15">
      <c r="A400" s="102" t="s">
        <v>374</v>
      </c>
      <c r="B400" s="107" t="s">
        <v>185</v>
      </c>
      <c r="C400" s="107" t="s">
        <v>186</v>
      </c>
      <c r="D400" s="107" t="s">
        <v>375</v>
      </c>
      <c r="E400" s="107" t="s">
        <v>376</v>
      </c>
      <c r="F400" s="107" t="s">
        <v>377</v>
      </c>
      <c r="G400" s="107" t="s">
        <v>378</v>
      </c>
      <c r="H400" s="107" t="s">
        <v>379</v>
      </c>
    </row>
    <row r="401" spans="1:8" x14ac:dyDescent="0.15">
      <c r="A401" s="111" t="s">
        <v>164</v>
      </c>
      <c r="B401" s="85"/>
      <c r="C401" s="85"/>
      <c r="D401" s="85"/>
      <c r="E401" s="85"/>
      <c r="F401" s="85"/>
      <c r="G401" s="85"/>
      <c r="H401" s="97"/>
    </row>
    <row r="402" spans="1:8" x14ac:dyDescent="0.15">
      <c r="A402" s="111" t="s">
        <v>165</v>
      </c>
      <c r="B402" s="85"/>
      <c r="C402" s="85"/>
      <c r="D402" s="85"/>
      <c r="E402" s="85"/>
      <c r="F402" s="85"/>
      <c r="G402" s="85"/>
      <c r="H402" s="97"/>
    </row>
    <row r="403" spans="1:8" x14ac:dyDescent="0.15">
      <c r="A403" s="102" t="s">
        <v>380</v>
      </c>
      <c r="B403" s="92"/>
      <c r="C403" s="92"/>
      <c r="D403" s="92"/>
      <c r="E403" s="92"/>
      <c r="F403" s="92"/>
      <c r="G403" s="85"/>
      <c r="H403" s="97"/>
    </row>
    <row r="404" spans="1:8" x14ac:dyDescent="0.15">
      <c r="A404" s="102" t="s">
        <v>381</v>
      </c>
      <c r="B404" s="92"/>
      <c r="C404" s="92"/>
      <c r="D404" s="92"/>
      <c r="E404" s="92"/>
      <c r="F404" s="92"/>
      <c r="G404" s="85"/>
      <c r="H404" s="97"/>
    </row>
    <row r="405" spans="1:8" x14ac:dyDescent="0.15">
      <c r="A405" s="102" t="s">
        <v>382</v>
      </c>
      <c r="B405" s="92"/>
      <c r="C405" s="92"/>
      <c r="D405" s="92"/>
      <c r="E405" s="92"/>
      <c r="F405" s="92"/>
      <c r="G405" s="85"/>
      <c r="H405" s="97"/>
    </row>
    <row r="406" spans="1:8" x14ac:dyDescent="0.15">
      <c r="A406" s="102" t="s">
        <v>383</v>
      </c>
      <c r="B406" s="92"/>
      <c r="C406" s="92"/>
      <c r="D406" s="92"/>
      <c r="E406" s="92"/>
      <c r="F406" s="92"/>
      <c r="G406" s="85"/>
      <c r="H406" s="97"/>
    </row>
    <row r="407" spans="1:8" x14ac:dyDescent="0.15">
      <c r="A407" s="102" t="s">
        <v>384</v>
      </c>
      <c r="B407" s="92"/>
      <c r="C407" s="92"/>
      <c r="D407" s="92"/>
      <c r="E407" s="92"/>
      <c r="F407" s="92"/>
      <c r="G407" s="85"/>
      <c r="H407" s="97"/>
    </row>
    <row r="408" spans="1:8" x14ac:dyDescent="0.15">
      <c r="A408" s="106"/>
    </row>
    <row r="409" spans="1:8" x14ac:dyDescent="0.15">
      <c r="A409" s="102" t="s">
        <v>385</v>
      </c>
      <c r="B409" s="107" t="s">
        <v>185</v>
      </c>
      <c r="C409" s="107" t="s">
        <v>186</v>
      </c>
      <c r="D409" s="107" t="s">
        <v>226</v>
      </c>
      <c r="E409" s="107" t="s">
        <v>386</v>
      </c>
      <c r="F409" s="107" t="s">
        <v>377</v>
      </c>
      <c r="G409" s="107" t="s">
        <v>387</v>
      </c>
      <c r="H409" s="85"/>
    </row>
    <row r="410" spans="1:8" x14ac:dyDescent="0.15">
      <c r="A410" s="102"/>
      <c r="B410" s="85"/>
      <c r="C410" s="85"/>
      <c r="D410" s="85"/>
      <c r="E410" s="85"/>
      <c r="F410" s="85"/>
      <c r="G410" s="85"/>
      <c r="H410" s="85"/>
    </row>
    <row r="411" spans="1:8" x14ac:dyDescent="0.15">
      <c r="A411" s="102" t="s">
        <v>388</v>
      </c>
      <c r="B411" s="107" t="s">
        <v>389</v>
      </c>
      <c r="C411" s="107" t="s">
        <v>390</v>
      </c>
      <c r="D411" s="107" t="s">
        <v>185</v>
      </c>
      <c r="E411" s="107" t="s">
        <v>186</v>
      </c>
      <c r="F411" s="107" t="s">
        <v>391</v>
      </c>
      <c r="G411" s="107" t="s">
        <v>392</v>
      </c>
      <c r="H411" s="107" t="s">
        <v>393</v>
      </c>
    </row>
    <row r="412" spans="1:8" x14ac:dyDescent="0.15">
      <c r="A412" s="102"/>
      <c r="B412" s="85"/>
      <c r="C412" s="97"/>
      <c r="D412" s="85"/>
      <c r="E412" s="85"/>
      <c r="F412" s="85"/>
      <c r="G412" s="85"/>
      <c r="H412" s="85"/>
    </row>
    <row r="413" spans="1:8" x14ac:dyDescent="0.15">
      <c r="C413" s="71"/>
    </row>
    <row r="414" spans="1:8" x14ac:dyDescent="0.15">
      <c r="C414" s="71"/>
    </row>
    <row r="415" spans="1:8" x14ac:dyDescent="0.15">
      <c r="C415" s="71"/>
    </row>
    <row r="416" spans="1:8" x14ac:dyDescent="0.15">
      <c r="C416" s="71"/>
    </row>
    <row r="417" spans="1:10" x14ac:dyDescent="0.15">
      <c r="C417" s="71"/>
    </row>
    <row r="418" spans="1:10" x14ac:dyDescent="0.15">
      <c r="A418" s="102" t="s">
        <v>394</v>
      </c>
      <c r="B418" s="107" t="s">
        <v>185</v>
      </c>
      <c r="C418" s="107" t="s">
        <v>186</v>
      </c>
      <c r="D418" s="107" t="s">
        <v>226</v>
      </c>
      <c r="E418" s="107" t="s">
        <v>386</v>
      </c>
      <c r="F418" s="107" t="s">
        <v>377</v>
      </c>
      <c r="G418" s="107" t="s">
        <v>387</v>
      </c>
    </row>
    <row r="419" spans="1:10" x14ac:dyDescent="0.15">
      <c r="A419" s="102"/>
      <c r="B419" s="85"/>
      <c r="C419" s="85"/>
      <c r="D419" s="85"/>
      <c r="E419" s="85"/>
      <c r="F419" s="85"/>
      <c r="G419" s="85"/>
    </row>
    <row r="420" spans="1:10" x14ac:dyDescent="0.15">
      <c r="A420" s="102" t="s">
        <v>395</v>
      </c>
      <c r="B420" s="107" t="s">
        <v>389</v>
      </c>
      <c r="C420" s="107" t="s">
        <v>390</v>
      </c>
      <c r="D420" s="107" t="s">
        <v>185</v>
      </c>
      <c r="E420" s="107" t="s">
        <v>186</v>
      </c>
      <c r="F420" s="107" t="s">
        <v>391</v>
      </c>
      <c r="G420" s="107" t="s">
        <v>392</v>
      </c>
      <c r="H420" s="107" t="s">
        <v>396</v>
      </c>
      <c r="I420" s="107" t="s">
        <v>397</v>
      </c>
      <c r="J420" s="63"/>
    </row>
    <row r="421" spans="1:10" x14ac:dyDescent="0.15">
      <c r="A421" s="102"/>
      <c r="B421" s="85"/>
      <c r="C421" s="97"/>
      <c r="D421" s="85"/>
      <c r="E421" s="85"/>
      <c r="F421" s="85"/>
      <c r="G421" s="85"/>
      <c r="H421" s="85"/>
      <c r="I421" s="85"/>
    </row>
    <row r="422" spans="1:10" x14ac:dyDescent="0.15">
      <c r="C422" s="71"/>
    </row>
    <row r="423" spans="1:10" x14ac:dyDescent="0.15">
      <c r="C423" s="71"/>
    </row>
    <row r="424" spans="1:10" x14ac:dyDescent="0.15">
      <c r="C424" s="71"/>
    </row>
    <row r="425" spans="1:10" x14ac:dyDescent="0.15">
      <c r="C425" s="71"/>
    </row>
    <row r="426" spans="1:10" x14ac:dyDescent="0.15">
      <c r="A426" s="102" t="s">
        <v>398</v>
      </c>
      <c r="B426" s="107" t="s">
        <v>185</v>
      </c>
      <c r="C426" s="107" t="s">
        <v>186</v>
      </c>
      <c r="D426" s="107" t="s">
        <v>226</v>
      </c>
      <c r="E426" s="107" t="s">
        <v>386</v>
      </c>
      <c r="F426" s="107" t="s">
        <v>377</v>
      </c>
      <c r="G426" s="107" t="s">
        <v>387</v>
      </c>
    </row>
    <row r="427" spans="1:10" x14ac:dyDescent="0.15">
      <c r="B427" s="86"/>
      <c r="C427" s="86"/>
      <c r="D427" s="86"/>
      <c r="E427" s="86"/>
      <c r="F427" s="86"/>
      <c r="G427" s="86"/>
    </row>
    <row r="428" spans="1:10" x14ac:dyDescent="0.15">
      <c r="B428" s="107" t="s">
        <v>389</v>
      </c>
      <c r="C428" s="107" t="s">
        <v>390</v>
      </c>
      <c r="D428" s="107" t="s">
        <v>185</v>
      </c>
      <c r="E428" s="107" t="s">
        <v>186</v>
      </c>
      <c r="F428" s="107" t="s">
        <v>391</v>
      </c>
      <c r="G428" s="107" t="s">
        <v>392</v>
      </c>
      <c r="H428" s="107" t="s">
        <v>396</v>
      </c>
      <c r="I428" s="107" t="s">
        <v>397</v>
      </c>
      <c r="J428" s="63"/>
    </row>
    <row r="429" spans="1:10" x14ac:dyDescent="0.15">
      <c r="A429" s="102"/>
      <c r="B429" s="85"/>
      <c r="C429" s="97"/>
      <c r="D429" s="85"/>
      <c r="E429" s="85"/>
      <c r="F429" s="85"/>
      <c r="G429" s="85"/>
      <c r="H429" s="85"/>
      <c r="I429" s="85"/>
    </row>
    <row r="430" spans="1:10" x14ac:dyDescent="0.15">
      <c r="A430" s="103"/>
      <c r="C430" s="71"/>
    </row>
    <row r="431" spans="1:10" x14ac:dyDescent="0.15">
      <c r="A431" s="102" t="s">
        <v>399</v>
      </c>
      <c r="C431" s="71"/>
    </row>
    <row r="432" spans="1:10" x14ac:dyDescent="0.15">
      <c r="C432" s="71"/>
    </row>
    <row r="433" spans="1:10" x14ac:dyDescent="0.15">
      <c r="C433" s="71"/>
    </row>
    <row r="434" spans="1:10" x14ac:dyDescent="0.15">
      <c r="C434" s="71"/>
    </row>
    <row r="435" spans="1:10" x14ac:dyDescent="0.15">
      <c r="A435" s="102" t="s">
        <v>400</v>
      </c>
      <c r="B435" s="107" t="s">
        <v>185</v>
      </c>
      <c r="C435" s="107" t="s">
        <v>186</v>
      </c>
      <c r="D435" s="107" t="s">
        <v>226</v>
      </c>
      <c r="E435" s="107" t="s">
        <v>187</v>
      </c>
      <c r="F435" s="107" t="s">
        <v>387</v>
      </c>
    </row>
    <row r="436" spans="1:10" x14ac:dyDescent="0.15">
      <c r="A436" s="103"/>
      <c r="B436" s="86"/>
      <c r="C436" s="86"/>
      <c r="D436" s="86"/>
      <c r="E436" s="86"/>
      <c r="F436" s="86"/>
    </row>
    <row r="437" spans="1:10" x14ac:dyDescent="0.15">
      <c r="A437" s="102" t="s">
        <v>401</v>
      </c>
      <c r="B437" s="107" t="s">
        <v>223</v>
      </c>
      <c r="C437" s="107" t="s">
        <v>402</v>
      </c>
      <c r="D437" s="107" t="s">
        <v>403</v>
      </c>
      <c r="E437" s="107" t="s">
        <v>404</v>
      </c>
      <c r="F437" s="107" t="s">
        <v>405</v>
      </c>
      <c r="G437" s="107" t="s">
        <v>406</v>
      </c>
      <c r="H437" s="107" t="s">
        <v>407</v>
      </c>
      <c r="I437" s="107" t="s">
        <v>680</v>
      </c>
    </row>
    <row r="438" spans="1:10" x14ac:dyDescent="0.15">
      <c r="A438" s="102"/>
      <c r="B438" s="85"/>
      <c r="C438" s="85"/>
      <c r="D438" s="85"/>
      <c r="E438" s="85"/>
      <c r="F438" s="85"/>
      <c r="G438" s="85"/>
      <c r="H438" s="85"/>
      <c r="I438" s="85"/>
    </row>
    <row r="448" spans="1:10" x14ac:dyDescent="0.15">
      <c r="A448" s="102" t="s">
        <v>408</v>
      </c>
      <c r="B448" s="107" t="s">
        <v>185</v>
      </c>
      <c r="C448" s="107" t="s">
        <v>186</v>
      </c>
      <c r="D448" s="107" t="s">
        <v>226</v>
      </c>
      <c r="E448" s="107" t="s">
        <v>376</v>
      </c>
      <c r="F448" s="107" t="s">
        <v>377</v>
      </c>
      <c r="G448" s="107" t="s">
        <v>378</v>
      </c>
      <c r="H448" s="107" t="s">
        <v>409</v>
      </c>
      <c r="I448" s="107" t="s">
        <v>95</v>
      </c>
      <c r="J448" s="107" t="s">
        <v>410</v>
      </c>
    </row>
    <row r="449" spans="1:10" x14ac:dyDescent="0.15">
      <c r="A449" s="102"/>
      <c r="B449" s="85"/>
      <c r="C449" s="85"/>
      <c r="D449" s="85"/>
      <c r="E449" s="85"/>
      <c r="F449" s="85"/>
      <c r="G449" s="85"/>
      <c r="H449" s="85"/>
      <c r="I449" s="85"/>
      <c r="J449" s="85"/>
    </row>
    <row r="450" spans="1:10" x14ac:dyDescent="0.15">
      <c r="A450" s="102" t="s">
        <v>411</v>
      </c>
      <c r="B450" s="107" t="s">
        <v>185</v>
      </c>
      <c r="C450" s="107" t="s">
        <v>376</v>
      </c>
      <c r="D450" s="107" t="s">
        <v>412</v>
      </c>
      <c r="E450" s="107" t="s">
        <v>377</v>
      </c>
      <c r="F450" s="107" t="s">
        <v>318</v>
      </c>
      <c r="G450" s="107" t="s">
        <v>413</v>
      </c>
      <c r="H450" s="107" t="s">
        <v>414</v>
      </c>
      <c r="I450" s="107" t="s">
        <v>415</v>
      </c>
      <c r="J450" s="107" t="s">
        <v>681</v>
      </c>
    </row>
    <row r="451" spans="1:10" x14ac:dyDescent="0.15">
      <c r="A451" s="102"/>
      <c r="B451" s="85"/>
      <c r="C451" s="85"/>
      <c r="D451" s="85"/>
      <c r="E451" s="92"/>
      <c r="F451" s="85"/>
      <c r="G451" s="85"/>
      <c r="H451" s="85"/>
      <c r="I451" s="85"/>
      <c r="J451" s="87"/>
    </row>
    <row r="452" spans="1:10" x14ac:dyDescent="0.15">
      <c r="A452" s="106"/>
      <c r="B452" t="s">
        <v>416</v>
      </c>
    </row>
    <row r="453" spans="1:10" x14ac:dyDescent="0.15">
      <c r="A453" s="102" t="s">
        <v>166</v>
      </c>
      <c r="B453" s="85"/>
      <c r="C453" s="122"/>
      <c r="D453" t="s">
        <v>486</v>
      </c>
    </row>
    <row r="454" spans="1:10" x14ac:dyDescent="0.15">
      <c r="A454" s="102" t="s">
        <v>417</v>
      </c>
      <c r="B454" s="85"/>
      <c r="C454" s="122"/>
    </row>
    <row r="455" spans="1:10" x14ac:dyDescent="0.15">
      <c r="A455" s="102" t="s">
        <v>167</v>
      </c>
      <c r="B455" s="85"/>
      <c r="C455" s="122"/>
    </row>
    <row r="456" spans="1:10" x14ac:dyDescent="0.15">
      <c r="A456" s="102" t="s">
        <v>168</v>
      </c>
      <c r="B456" s="85"/>
      <c r="C456" s="122"/>
    </row>
    <row r="457" spans="1:10" x14ac:dyDescent="0.15">
      <c r="A457" s="102" t="s">
        <v>418</v>
      </c>
      <c r="B457" s="85"/>
    </row>
    <row r="458" spans="1:10" x14ac:dyDescent="0.15">
      <c r="A458" s="102" t="s">
        <v>169</v>
      </c>
      <c r="B458" s="85"/>
    </row>
    <row r="459" spans="1:10" x14ac:dyDescent="0.15">
      <c r="A459" s="102" t="s">
        <v>419</v>
      </c>
      <c r="B459" s="85"/>
    </row>
    <row r="460" spans="1:10" x14ac:dyDescent="0.15">
      <c r="A460" s="102" t="s">
        <v>420</v>
      </c>
      <c r="B460" s="85"/>
    </row>
    <row r="461" spans="1:10" x14ac:dyDescent="0.15">
      <c r="A461" s="102" t="s">
        <v>489</v>
      </c>
      <c r="B461" s="86"/>
      <c r="C461" s="123"/>
    </row>
    <row r="462" spans="1:10" x14ac:dyDescent="0.15">
      <c r="A462" s="103" t="s">
        <v>421</v>
      </c>
      <c r="B462" s="107" t="s">
        <v>422</v>
      </c>
      <c r="C462" s="107" t="s">
        <v>32</v>
      </c>
      <c r="D462" s="107" t="s">
        <v>423</v>
      </c>
      <c r="E462" s="107" t="s">
        <v>78</v>
      </c>
    </row>
    <row r="463" spans="1:10" x14ac:dyDescent="0.15">
      <c r="A463" s="104"/>
      <c r="B463" s="92"/>
      <c r="C463" s="85"/>
      <c r="D463" s="85"/>
      <c r="E463" s="85"/>
    </row>
    <row r="464" spans="1:10" x14ac:dyDescent="0.15">
      <c r="A464" s="106"/>
    </row>
    <row r="465" spans="1:12" x14ac:dyDescent="0.15">
      <c r="A465" s="103" t="s">
        <v>682</v>
      </c>
      <c r="B465" s="107" t="s">
        <v>389</v>
      </c>
      <c r="C465" s="107" t="s">
        <v>390</v>
      </c>
      <c r="D465" s="107" t="s">
        <v>185</v>
      </c>
      <c r="E465" s="107" t="s">
        <v>186</v>
      </c>
      <c r="F465" s="107" t="s">
        <v>424</v>
      </c>
      <c r="G465" s="107" t="s">
        <v>425</v>
      </c>
      <c r="H465" s="107" t="s">
        <v>426</v>
      </c>
      <c r="I465" s="107" t="s">
        <v>683</v>
      </c>
      <c r="J465" s="107" t="s">
        <v>427</v>
      </c>
      <c r="K465" s="107" t="s">
        <v>428</v>
      </c>
      <c r="L465" s="107" t="s">
        <v>429</v>
      </c>
    </row>
    <row r="466" spans="1:12" x14ac:dyDescent="0.15">
      <c r="A466" s="105" t="s">
        <v>430</v>
      </c>
      <c r="B466" s="85"/>
      <c r="C466" s="97"/>
      <c r="D466" s="85"/>
      <c r="E466" s="85"/>
      <c r="F466" s="85"/>
      <c r="G466" s="85"/>
      <c r="H466" s="85"/>
      <c r="I466" s="85"/>
      <c r="J466" s="85"/>
      <c r="K466" s="85"/>
      <c r="L466" s="85"/>
    </row>
    <row r="467" spans="1:12" x14ac:dyDescent="0.15">
      <c r="A467" s="105"/>
      <c r="B467" s="85"/>
      <c r="C467" s="97"/>
      <c r="D467" s="85"/>
      <c r="E467" s="85"/>
      <c r="F467" s="85"/>
      <c r="G467" s="85"/>
      <c r="H467" s="85"/>
      <c r="I467" s="85"/>
      <c r="J467" s="85"/>
      <c r="K467" s="85"/>
      <c r="L467" s="85"/>
    </row>
    <row r="468" spans="1:12" x14ac:dyDescent="0.15">
      <c r="A468" s="105"/>
      <c r="B468" s="85"/>
      <c r="C468" s="97"/>
      <c r="D468" s="85"/>
      <c r="E468" s="85"/>
      <c r="F468" s="85"/>
      <c r="G468" s="85"/>
      <c r="H468" s="85"/>
      <c r="I468" s="85"/>
      <c r="J468" s="85"/>
      <c r="K468" s="85"/>
      <c r="L468" s="85"/>
    </row>
    <row r="469" spans="1:12" x14ac:dyDescent="0.15">
      <c r="A469" s="105"/>
      <c r="B469" s="85"/>
      <c r="C469" s="97"/>
      <c r="D469" s="85"/>
      <c r="E469" s="85"/>
      <c r="F469" s="85"/>
      <c r="G469" s="85"/>
      <c r="H469" s="85"/>
      <c r="I469" s="85"/>
      <c r="J469" s="85"/>
      <c r="K469" s="85"/>
      <c r="L469" s="85"/>
    </row>
    <row r="470" spans="1:12" x14ac:dyDescent="0.15">
      <c r="A470" s="105"/>
      <c r="B470" s="85"/>
      <c r="C470" s="97"/>
      <c r="D470" s="85"/>
      <c r="E470" s="85"/>
      <c r="F470" s="85"/>
      <c r="G470" s="85"/>
      <c r="H470" s="85"/>
      <c r="I470" s="85"/>
      <c r="J470" s="85"/>
      <c r="K470" s="85"/>
      <c r="L470" s="85"/>
    </row>
    <row r="471" spans="1:12" x14ac:dyDescent="0.15">
      <c r="A471" s="105"/>
      <c r="B471" s="85"/>
      <c r="C471" s="97"/>
      <c r="D471" s="85"/>
      <c r="E471" s="85"/>
      <c r="F471" s="85"/>
      <c r="G471" s="85"/>
      <c r="H471" s="85"/>
      <c r="I471" s="85"/>
      <c r="J471" s="85"/>
      <c r="K471" s="85"/>
      <c r="L471" s="85"/>
    </row>
    <row r="472" spans="1:12" x14ac:dyDescent="0.15">
      <c r="A472" s="105"/>
      <c r="B472" s="85"/>
      <c r="C472" s="97"/>
      <c r="D472" s="85"/>
      <c r="E472" s="85"/>
      <c r="F472" s="85"/>
      <c r="G472" s="85"/>
      <c r="H472" s="85"/>
      <c r="I472" s="85"/>
      <c r="J472" s="85"/>
      <c r="K472" s="85"/>
      <c r="L472" s="85"/>
    </row>
    <row r="473" spans="1:12" x14ac:dyDescent="0.15">
      <c r="A473" s="105"/>
      <c r="B473" s="85"/>
      <c r="C473" s="97"/>
      <c r="D473" s="85"/>
      <c r="E473" s="85"/>
      <c r="F473" s="85"/>
      <c r="G473" s="85"/>
      <c r="H473" s="85"/>
      <c r="I473" s="85"/>
      <c r="J473" s="85"/>
      <c r="K473" s="85"/>
      <c r="L473" s="85"/>
    </row>
    <row r="474" spans="1:12" x14ac:dyDescent="0.15">
      <c r="A474" s="105"/>
      <c r="B474" s="85"/>
      <c r="C474" s="97"/>
      <c r="D474" s="85"/>
      <c r="E474" s="85"/>
      <c r="F474" s="85"/>
      <c r="G474" s="85"/>
      <c r="H474" s="85"/>
      <c r="I474" s="85"/>
      <c r="J474" s="85"/>
      <c r="K474" s="85"/>
      <c r="L474" s="85"/>
    </row>
    <row r="475" spans="1:12" x14ac:dyDescent="0.15">
      <c r="A475" s="105"/>
      <c r="B475" s="85"/>
      <c r="C475" s="97"/>
      <c r="D475" s="85"/>
      <c r="E475" s="85"/>
      <c r="F475" s="85"/>
      <c r="G475" s="85"/>
      <c r="H475" s="85"/>
      <c r="I475" s="85"/>
      <c r="J475" s="85"/>
      <c r="K475" s="85"/>
      <c r="L475" s="85"/>
    </row>
    <row r="476" spans="1:12" x14ac:dyDescent="0.15">
      <c r="A476" s="105"/>
      <c r="B476" s="85"/>
      <c r="C476" s="97"/>
      <c r="D476" s="85"/>
      <c r="E476" s="85"/>
      <c r="F476" s="85"/>
      <c r="G476" s="85"/>
      <c r="H476" s="85"/>
      <c r="I476" s="85"/>
      <c r="J476" s="85"/>
      <c r="K476" s="85"/>
      <c r="L476" s="85"/>
    </row>
    <row r="477" spans="1:12" x14ac:dyDescent="0.15">
      <c r="A477" s="105"/>
      <c r="B477" s="85"/>
      <c r="C477" s="97"/>
      <c r="D477" s="85"/>
      <c r="E477" s="85"/>
      <c r="F477" s="85"/>
      <c r="G477" s="85"/>
      <c r="H477" s="85"/>
      <c r="I477" s="85"/>
      <c r="J477" s="85"/>
      <c r="K477" s="85"/>
      <c r="L477" s="85"/>
    </row>
    <row r="478" spans="1:12" x14ac:dyDescent="0.15">
      <c r="A478" s="105"/>
      <c r="B478" s="85"/>
      <c r="C478" s="97"/>
      <c r="D478" s="85"/>
      <c r="E478" s="85"/>
      <c r="F478" s="85"/>
      <c r="G478" s="85"/>
      <c r="H478" s="85"/>
      <c r="I478" s="85"/>
      <c r="J478" s="85"/>
      <c r="K478" s="85"/>
      <c r="L478" s="85"/>
    </row>
    <row r="479" spans="1:12" x14ac:dyDescent="0.15">
      <c r="A479" s="105"/>
      <c r="B479" s="85"/>
      <c r="C479" s="97"/>
      <c r="D479" s="85"/>
      <c r="E479" s="85"/>
      <c r="F479" s="85"/>
      <c r="G479" s="85"/>
      <c r="H479" s="85"/>
      <c r="I479" s="85"/>
      <c r="J479" s="85"/>
      <c r="K479" s="85"/>
      <c r="L479" s="85"/>
    </row>
    <row r="480" spans="1:12" x14ac:dyDescent="0.15">
      <c r="A480" s="105"/>
      <c r="B480" s="85"/>
      <c r="C480" s="97"/>
      <c r="D480" s="85"/>
      <c r="E480" s="85"/>
      <c r="F480" s="85"/>
      <c r="G480" s="85"/>
      <c r="H480" s="85"/>
      <c r="I480" s="85"/>
      <c r="J480" s="85"/>
      <c r="K480" s="85"/>
      <c r="L480" s="85"/>
    </row>
    <row r="481" spans="1:12" x14ac:dyDescent="0.15">
      <c r="A481" s="105"/>
      <c r="B481" s="85"/>
      <c r="C481" s="97"/>
      <c r="D481" s="85"/>
      <c r="E481" s="85"/>
      <c r="F481" s="85"/>
      <c r="G481" s="85"/>
      <c r="H481" s="85"/>
      <c r="I481" s="85"/>
      <c r="J481" s="85"/>
      <c r="K481" s="85"/>
      <c r="L481" s="85"/>
    </row>
    <row r="482" spans="1:12" x14ac:dyDescent="0.15">
      <c r="A482" s="105"/>
      <c r="B482" s="85"/>
      <c r="C482" s="97"/>
      <c r="D482" s="85"/>
      <c r="E482" s="85"/>
      <c r="F482" s="85"/>
      <c r="G482" s="85"/>
      <c r="H482" s="85"/>
      <c r="I482" s="85"/>
      <c r="J482" s="85"/>
      <c r="K482" s="85"/>
      <c r="L482" s="85"/>
    </row>
    <row r="483" spans="1:12" x14ac:dyDescent="0.15">
      <c r="A483" s="105"/>
      <c r="B483" s="85"/>
      <c r="C483" s="97"/>
      <c r="D483" s="85"/>
      <c r="E483" s="85"/>
      <c r="F483" s="85"/>
      <c r="G483" s="85"/>
      <c r="H483" s="85"/>
      <c r="I483" s="85"/>
      <c r="J483" s="85"/>
      <c r="K483" s="85"/>
      <c r="L483" s="85"/>
    </row>
    <row r="484" spans="1:12" x14ac:dyDescent="0.15">
      <c r="A484" s="105"/>
      <c r="B484" s="85"/>
      <c r="C484" s="97"/>
      <c r="D484" s="85"/>
      <c r="E484" s="85"/>
      <c r="F484" s="85"/>
      <c r="G484" s="85"/>
      <c r="H484" s="85"/>
      <c r="I484" s="85"/>
      <c r="J484" s="85"/>
      <c r="K484" s="85"/>
      <c r="L484" s="85"/>
    </row>
    <row r="485" spans="1:12" x14ac:dyDescent="0.15">
      <c r="A485" s="104" t="s">
        <v>431</v>
      </c>
      <c r="B485" s="85"/>
      <c r="C485" s="97"/>
      <c r="D485" s="85"/>
      <c r="E485" s="85"/>
      <c r="F485" s="85"/>
      <c r="G485" s="85"/>
      <c r="H485" s="85"/>
      <c r="I485" s="85"/>
      <c r="J485" s="85"/>
      <c r="K485" s="85"/>
      <c r="L485" s="85"/>
    </row>
    <row r="507" spans="1:39" x14ac:dyDescent="0.15">
      <c r="A507" s="63" t="s">
        <v>684</v>
      </c>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row>
    <row r="508" spans="1:39" x14ac:dyDescent="0.15">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84"/>
      <c r="AA508" s="84"/>
      <c r="AB508" s="84"/>
      <c r="AC508" s="84"/>
      <c r="AD508" s="84"/>
      <c r="AE508" s="84"/>
      <c r="AF508" s="84"/>
      <c r="AG508" s="84"/>
      <c r="AH508" s="84"/>
      <c r="AI508" s="84"/>
      <c r="AJ508" s="84"/>
      <c r="AK508" s="84"/>
      <c r="AL508" s="84"/>
      <c r="AM508" s="84"/>
    </row>
    <row r="509" spans="1:39" x14ac:dyDescent="0.15">
      <c r="A509" s="103" t="s">
        <v>490</v>
      </c>
      <c r="B509" s="107" t="s">
        <v>491</v>
      </c>
      <c r="C509" s="107" t="s">
        <v>492</v>
      </c>
      <c r="D509" s="107" t="s">
        <v>493</v>
      </c>
      <c r="E509" s="107" t="s">
        <v>494</v>
      </c>
      <c r="F509" s="107" t="s">
        <v>495</v>
      </c>
      <c r="G509" s="107" t="s">
        <v>496</v>
      </c>
      <c r="H509" s="107" t="s">
        <v>497</v>
      </c>
      <c r="I509" s="107" t="s">
        <v>498</v>
      </c>
      <c r="J509" s="107" t="s">
        <v>499</v>
      </c>
      <c r="K509" s="107" t="s">
        <v>500</v>
      </c>
      <c r="L509" s="107" t="s">
        <v>501</v>
      </c>
      <c r="M509" s="107" t="s">
        <v>502</v>
      </c>
      <c r="N509" s="107" t="s">
        <v>503</v>
      </c>
      <c r="O509" s="107" t="s">
        <v>504</v>
      </c>
      <c r="P509" s="107" t="s">
        <v>505</v>
      </c>
      <c r="Q509" s="63"/>
      <c r="R509" s="63"/>
      <c r="S509" s="63"/>
      <c r="T509" s="63"/>
      <c r="U509" s="63"/>
      <c r="V509" s="63"/>
      <c r="W509" s="63"/>
      <c r="X509" s="63"/>
      <c r="Y509" s="63"/>
      <c r="Z509" s="84"/>
      <c r="AA509" s="84"/>
      <c r="AB509" s="84"/>
      <c r="AC509" s="84"/>
      <c r="AD509" s="84"/>
      <c r="AE509" s="84"/>
      <c r="AF509" s="84"/>
      <c r="AG509" s="84"/>
      <c r="AH509" s="84"/>
      <c r="AI509" s="84"/>
      <c r="AJ509" s="84"/>
      <c r="AK509" s="84"/>
      <c r="AL509" s="84"/>
      <c r="AM509" s="84"/>
    </row>
    <row r="510" spans="1:39" x14ac:dyDescent="0.15">
      <c r="A510" s="105" t="s">
        <v>685</v>
      </c>
      <c r="B510" s="87"/>
      <c r="C510" s="87"/>
      <c r="D510" s="87"/>
      <c r="E510" s="87"/>
      <c r="F510" s="87"/>
      <c r="G510" s="87"/>
      <c r="H510" s="124"/>
      <c r="I510" s="124"/>
      <c r="J510" s="124"/>
      <c r="K510" s="124"/>
      <c r="L510" s="124"/>
      <c r="M510" s="124"/>
      <c r="N510" s="124"/>
      <c r="O510" s="124"/>
      <c r="P510" s="124"/>
      <c r="Q510" s="63"/>
      <c r="R510" s="63"/>
      <c r="S510" s="63"/>
      <c r="T510" s="63"/>
      <c r="U510" s="63"/>
      <c r="V510" s="63"/>
      <c r="W510" s="63"/>
      <c r="X510" s="63"/>
      <c r="Y510" s="63"/>
      <c r="Z510" s="84"/>
      <c r="AA510" s="84"/>
      <c r="AB510" s="84"/>
      <c r="AC510" s="84"/>
      <c r="AD510" s="84"/>
      <c r="AE510" s="84"/>
      <c r="AF510" s="84"/>
      <c r="AG510" s="84"/>
      <c r="AH510" s="84"/>
      <c r="AI510" s="84"/>
      <c r="AJ510" s="84"/>
      <c r="AK510" s="84"/>
      <c r="AL510" s="84"/>
      <c r="AM510" s="84"/>
    </row>
    <row r="511" spans="1:39" x14ac:dyDescent="0.15">
      <c r="A511" s="105"/>
      <c r="B511" s="87"/>
      <c r="C511" s="87"/>
      <c r="D511" s="87"/>
      <c r="E511" s="87"/>
      <c r="F511" s="125"/>
      <c r="G511" s="125"/>
      <c r="H511" s="124"/>
      <c r="I511" s="124"/>
      <c r="J511" s="124"/>
      <c r="K511" s="124"/>
      <c r="L511" s="124"/>
      <c r="M511" s="124"/>
      <c r="N511" s="124"/>
      <c r="O511" s="124"/>
      <c r="P511" s="124"/>
      <c r="Q511" s="63"/>
      <c r="R511" s="63"/>
      <c r="S511" s="63"/>
      <c r="T511" s="63"/>
      <c r="U511" s="63"/>
      <c r="V511" s="63"/>
      <c r="W511" s="63"/>
      <c r="X511" s="63"/>
      <c r="Y511" s="63"/>
      <c r="Z511" s="84"/>
      <c r="AA511" s="84"/>
      <c r="AB511" s="84"/>
      <c r="AC511" s="84"/>
      <c r="AD511" s="84"/>
      <c r="AE511" s="84"/>
      <c r="AF511" s="84"/>
      <c r="AG511" s="84"/>
      <c r="AH511" s="84"/>
      <c r="AI511" s="84"/>
      <c r="AJ511" s="84"/>
      <c r="AK511" s="84"/>
      <c r="AL511" s="84"/>
      <c r="AM511" s="84"/>
    </row>
    <row r="512" spans="1:39" x14ac:dyDescent="0.15">
      <c r="A512" s="105"/>
      <c r="B512" s="87"/>
      <c r="C512" s="87"/>
      <c r="D512" s="87"/>
      <c r="E512" s="87"/>
      <c r="F512" s="87"/>
      <c r="G512" s="87"/>
      <c r="H512" s="87"/>
      <c r="I512" s="87"/>
      <c r="J512" s="87"/>
      <c r="K512" s="87"/>
      <c r="L512" s="87"/>
      <c r="M512" s="87"/>
      <c r="N512" s="87"/>
      <c r="O512" s="87"/>
      <c r="P512" s="87"/>
      <c r="Q512" s="63"/>
      <c r="R512" s="63"/>
      <c r="S512" s="63"/>
      <c r="T512" s="63"/>
      <c r="U512" s="63"/>
      <c r="V512" s="63"/>
      <c r="W512" s="63"/>
      <c r="X512" s="63"/>
      <c r="Y512" s="63"/>
      <c r="Z512" s="84"/>
      <c r="AA512" s="84"/>
      <c r="AB512" s="84"/>
      <c r="AC512" s="84"/>
      <c r="AD512" s="84"/>
      <c r="AE512" s="84"/>
      <c r="AF512" s="84"/>
      <c r="AG512" s="84"/>
      <c r="AH512" s="84"/>
      <c r="AI512" s="84"/>
      <c r="AJ512" s="84"/>
      <c r="AK512" s="84"/>
      <c r="AL512" s="84"/>
      <c r="AM512" s="84"/>
    </row>
    <row r="513" spans="1:39" x14ac:dyDescent="0.15">
      <c r="A513" s="105"/>
      <c r="B513" s="87"/>
      <c r="C513" s="87"/>
      <c r="D513" s="87"/>
      <c r="E513" s="87"/>
      <c r="F513" s="87"/>
      <c r="G513" s="87"/>
      <c r="H513" s="87"/>
      <c r="I513" s="87"/>
      <c r="J513" s="87"/>
      <c r="K513" s="87"/>
      <c r="L513" s="87"/>
      <c r="M513" s="87"/>
      <c r="N513" s="87"/>
      <c r="O513" s="87"/>
      <c r="P513" s="87"/>
      <c r="Q513" s="63"/>
      <c r="R513" s="63"/>
      <c r="S513" s="63"/>
      <c r="T513" s="63"/>
      <c r="U513" s="63"/>
      <c r="V513" s="63"/>
      <c r="W513" s="63"/>
      <c r="X513" s="63"/>
      <c r="Y513" s="63"/>
      <c r="Z513" s="84"/>
      <c r="AA513" s="84"/>
      <c r="AB513" s="84"/>
      <c r="AC513" s="84"/>
      <c r="AD513" s="84"/>
      <c r="AE513" s="84"/>
      <c r="AF513" s="84"/>
      <c r="AG513" s="84"/>
      <c r="AH513" s="84"/>
      <c r="AI513" s="84"/>
      <c r="AJ513" s="84"/>
      <c r="AK513" s="84"/>
      <c r="AL513" s="84"/>
      <c r="AM513" s="84"/>
    </row>
    <row r="514" spans="1:39" x14ac:dyDescent="0.15">
      <c r="A514" s="105"/>
      <c r="B514" s="87"/>
      <c r="C514" s="87"/>
      <c r="D514" s="87"/>
      <c r="E514" s="87"/>
      <c r="F514" s="87"/>
      <c r="G514" s="87"/>
      <c r="H514" s="87"/>
      <c r="I514" s="87"/>
      <c r="J514" s="87"/>
      <c r="K514" s="87"/>
      <c r="L514" s="87"/>
      <c r="M514" s="87"/>
      <c r="N514" s="87"/>
      <c r="O514" s="87"/>
      <c r="P514" s="87"/>
      <c r="Q514" s="63"/>
      <c r="R514" s="63"/>
      <c r="S514" s="63"/>
      <c r="T514" s="63"/>
      <c r="U514" s="63"/>
      <c r="V514" s="63"/>
      <c r="W514" s="63"/>
      <c r="X514" s="63"/>
      <c r="Y514" s="63"/>
      <c r="Z514" s="84"/>
      <c r="AA514" s="84"/>
      <c r="AB514" s="84"/>
      <c r="AC514" s="84"/>
      <c r="AD514" s="84"/>
      <c r="AE514" s="84"/>
      <c r="AF514" s="84"/>
      <c r="AG514" s="84"/>
      <c r="AH514" s="84"/>
      <c r="AI514" s="84"/>
      <c r="AJ514" s="84"/>
      <c r="AK514" s="84"/>
      <c r="AL514" s="84"/>
      <c r="AM514" s="84"/>
    </row>
    <row r="515" spans="1:39" x14ac:dyDescent="0.15">
      <c r="A515" s="105"/>
      <c r="B515" s="87"/>
      <c r="C515" s="87"/>
      <c r="D515" s="87"/>
      <c r="E515" s="87"/>
      <c r="F515" s="87"/>
      <c r="G515" s="87"/>
      <c r="H515" s="87"/>
      <c r="I515" s="87"/>
      <c r="J515" s="87"/>
      <c r="K515" s="87"/>
      <c r="L515" s="87"/>
      <c r="M515" s="87"/>
      <c r="N515" s="87"/>
      <c r="O515" s="87"/>
      <c r="P515" s="87"/>
      <c r="Q515" s="63"/>
      <c r="R515" s="63"/>
      <c r="S515" s="63"/>
      <c r="T515" s="63"/>
      <c r="U515" s="63"/>
      <c r="V515" s="63"/>
      <c r="W515" s="63"/>
      <c r="X515" s="63"/>
      <c r="Y515" s="63"/>
      <c r="Z515" s="84"/>
      <c r="AA515" s="84"/>
      <c r="AB515" s="84"/>
      <c r="AC515" s="84"/>
      <c r="AD515" s="84"/>
      <c r="AE515" s="84"/>
      <c r="AF515" s="84"/>
      <c r="AG515" s="84"/>
      <c r="AH515" s="84"/>
      <c r="AI515" s="84"/>
      <c r="AJ515" s="84"/>
      <c r="AK515" s="84"/>
      <c r="AL515" s="84"/>
      <c r="AM515" s="84"/>
    </row>
    <row r="516" spans="1:39" x14ac:dyDescent="0.15">
      <c r="A516" s="105"/>
      <c r="B516" s="87"/>
      <c r="C516" s="87"/>
      <c r="D516" s="87"/>
      <c r="E516" s="87"/>
      <c r="F516" s="87"/>
      <c r="G516" s="87"/>
      <c r="H516" s="87"/>
      <c r="I516" s="87"/>
      <c r="J516" s="87"/>
      <c r="K516" s="87"/>
      <c r="L516" s="87"/>
      <c r="M516" s="87"/>
      <c r="N516" s="87"/>
      <c r="O516" s="87"/>
      <c r="P516" s="87"/>
      <c r="Q516" s="63"/>
      <c r="R516" s="63"/>
      <c r="S516" s="63"/>
      <c r="T516" s="63"/>
      <c r="U516" s="63"/>
      <c r="V516" s="63"/>
      <c r="W516" s="63"/>
      <c r="X516" s="63"/>
      <c r="Y516" s="63"/>
      <c r="Z516" s="84"/>
      <c r="AA516" s="84"/>
      <c r="AB516" s="84"/>
      <c r="AC516" s="84"/>
      <c r="AD516" s="84"/>
      <c r="AE516" s="84"/>
      <c r="AF516" s="84"/>
      <c r="AG516" s="84"/>
      <c r="AH516" s="84"/>
      <c r="AI516" s="84"/>
      <c r="AJ516" s="84"/>
      <c r="AK516" s="84"/>
      <c r="AL516" s="84"/>
      <c r="AM516" s="84"/>
    </row>
    <row r="517" spans="1:39" x14ac:dyDescent="0.15">
      <c r="A517" s="105"/>
      <c r="B517" s="87"/>
      <c r="C517" s="87"/>
      <c r="D517" s="87"/>
      <c r="E517" s="87"/>
      <c r="F517" s="87"/>
      <c r="G517" s="87"/>
      <c r="H517" s="87"/>
      <c r="I517" s="87"/>
      <c r="J517" s="87"/>
      <c r="K517" s="87"/>
      <c r="L517" s="87"/>
      <c r="M517" s="87"/>
      <c r="N517" s="87"/>
      <c r="O517" s="87"/>
      <c r="P517" s="87"/>
      <c r="Q517" s="63"/>
      <c r="R517" s="63"/>
      <c r="S517" s="63"/>
      <c r="T517" s="63"/>
      <c r="U517" s="63"/>
      <c r="V517" s="63"/>
      <c r="W517" s="63"/>
      <c r="X517" s="63"/>
      <c r="Y517" s="63"/>
      <c r="Z517" s="84"/>
      <c r="AA517" s="84"/>
      <c r="AB517" s="84"/>
      <c r="AC517" s="84"/>
      <c r="AD517" s="84"/>
      <c r="AE517" s="84"/>
      <c r="AF517" s="84"/>
      <c r="AG517" s="84"/>
      <c r="AH517" s="84"/>
      <c r="AI517" s="84"/>
      <c r="AJ517" s="84"/>
      <c r="AK517" s="84"/>
      <c r="AL517" s="84"/>
      <c r="AM517" s="84"/>
    </row>
    <row r="518" spans="1:39" x14ac:dyDescent="0.15">
      <c r="A518" s="105"/>
      <c r="B518" s="87"/>
      <c r="C518" s="87"/>
      <c r="D518" s="87"/>
      <c r="E518" s="87"/>
      <c r="F518" s="87"/>
      <c r="G518" s="87"/>
      <c r="H518" s="87"/>
      <c r="I518" s="87"/>
      <c r="J518" s="87"/>
      <c r="K518" s="87"/>
      <c r="L518" s="87"/>
      <c r="M518" s="87"/>
      <c r="N518" s="87"/>
      <c r="O518" s="87"/>
      <c r="P518" s="87"/>
      <c r="Q518" s="63"/>
      <c r="R518" s="63"/>
      <c r="S518" s="63"/>
      <c r="T518" s="63"/>
      <c r="U518" s="63"/>
      <c r="V518" s="63"/>
      <c r="W518" s="63"/>
      <c r="X518" s="63"/>
      <c r="Y518" s="63"/>
      <c r="Z518" s="84"/>
      <c r="AA518" s="84"/>
      <c r="AB518" s="84"/>
      <c r="AC518" s="84"/>
      <c r="AD518" s="84"/>
      <c r="AE518" s="84"/>
      <c r="AF518" s="84"/>
      <c r="AG518" s="84"/>
      <c r="AH518" s="84"/>
      <c r="AI518" s="84"/>
      <c r="AJ518" s="84"/>
      <c r="AK518" s="84"/>
      <c r="AL518" s="84"/>
      <c r="AM518" s="84"/>
    </row>
    <row r="519" spans="1:39" x14ac:dyDescent="0.15">
      <c r="A519" s="105"/>
      <c r="B519" s="87"/>
      <c r="C519" s="87"/>
      <c r="D519" s="87"/>
      <c r="E519" s="87"/>
      <c r="F519" s="87"/>
      <c r="G519" s="87"/>
      <c r="H519" s="87"/>
      <c r="I519" s="87"/>
      <c r="J519" s="87"/>
      <c r="K519" s="87"/>
      <c r="L519" s="87"/>
      <c r="M519" s="87"/>
      <c r="N519" s="87"/>
      <c r="O519" s="87"/>
      <c r="P519" s="87"/>
      <c r="Q519" s="63"/>
      <c r="R519" s="63"/>
      <c r="S519" s="63"/>
      <c r="T519" s="63"/>
      <c r="U519" s="63"/>
      <c r="V519" s="63"/>
      <c r="W519" s="63"/>
      <c r="X519" s="63"/>
      <c r="Y519" s="63"/>
      <c r="Z519" s="84"/>
      <c r="AA519" s="84"/>
      <c r="AB519" s="84"/>
      <c r="AC519" s="84"/>
      <c r="AD519" s="84"/>
      <c r="AE519" s="84"/>
      <c r="AF519" s="84"/>
      <c r="AG519" s="84"/>
      <c r="AH519" s="84"/>
      <c r="AI519" s="84"/>
      <c r="AJ519" s="84"/>
      <c r="AK519" s="84"/>
      <c r="AL519" s="84"/>
      <c r="AM519" s="84"/>
    </row>
    <row r="520" spans="1:39" x14ac:dyDescent="0.15">
      <c r="A520" s="105"/>
      <c r="B520" s="87"/>
      <c r="C520" s="87"/>
      <c r="D520" s="87"/>
      <c r="E520" s="87"/>
      <c r="F520" s="87"/>
      <c r="G520" s="87"/>
      <c r="H520" s="87"/>
      <c r="I520" s="87"/>
      <c r="J520" s="87"/>
      <c r="K520" s="87"/>
      <c r="L520" s="87"/>
      <c r="M520" s="87"/>
      <c r="N520" s="87"/>
      <c r="O520" s="87"/>
      <c r="P520" s="87"/>
      <c r="Q520" s="63"/>
      <c r="R520" s="63"/>
      <c r="S520" s="63"/>
      <c r="T520" s="63"/>
      <c r="U520" s="63"/>
      <c r="V520" s="63"/>
      <c r="W520" s="63"/>
      <c r="X520" s="63"/>
      <c r="Y520" s="63"/>
      <c r="Z520" s="84"/>
      <c r="AA520" s="84"/>
      <c r="AB520" s="84"/>
      <c r="AC520" s="84"/>
      <c r="AD520" s="84"/>
      <c r="AE520" s="84"/>
      <c r="AF520" s="84"/>
      <c r="AG520" s="84"/>
      <c r="AH520" s="84"/>
      <c r="AI520" s="84"/>
      <c r="AJ520" s="84"/>
      <c r="AK520" s="84"/>
      <c r="AL520" s="84"/>
      <c r="AM520" s="84"/>
    </row>
    <row r="521" spans="1:39" x14ac:dyDescent="0.15">
      <c r="A521" s="105"/>
      <c r="B521" s="87"/>
      <c r="C521" s="87"/>
      <c r="D521" s="87"/>
      <c r="E521" s="87"/>
      <c r="F521" s="87"/>
      <c r="G521" s="87"/>
      <c r="H521" s="87"/>
      <c r="I521" s="87"/>
      <c r="J521" s="87"/>
      <c r="K521" s="87"/>
      <c r="L521" s="87"/>
      <c r="M521" s="87"/>
      <c r="N521" s="87"/>
      <c r="O521" s="87"/>
      <c r="P521" s="87"/>
      <c r="Q521" s="63"/>
      <c r="R521" s="63"/>
      <c r="S521" s="63"/>
      <c r="T521" s="63"/>
      <c r="U521" s="63"/>
      <c r="V521" s="63"/>
      <c r="W521" s="63"/>
      <c r="X521" s="63"/>
      <c r="Y521" s="63"/>
      <c r="Z521" s="84"/>
      <c r="AA521" s="84"/>
      <c r="AB521" s="84"/>
      <c r="AC521" s="84"/>
      <c r="AD521" s="84"/>
      <c r="AE521" s="84"/>
      <c r="AF521" s="84"/>
      <c r="AG521" s="84"/>
      <c r="AH521" s="84"/>
      <c r="AI521" s="84"/>
      <c r="AJ521" s="84"/>
      <c r="AK521" s="84"/>
      <c r="AL521" s="84"/>
      <c r="AM521" s="84"/>
    </row>
    <row r="522" spans="1:39" x14ac:dyDescent="0.15">
      <c r="A522" s="105"/>
      <c r="B522" s="87"/>
      <c r="C522" s="87"/>
      <c r="D522" s="87"/>
      <c r="E522" s="87"/>
      <c r="F522" s="87"/>
      <c r="G522" s="87"/>
      <c r="H522" s="87"/>
      <c r="I522" s="87"/>
      <c r="J522" s="87"/>
      <c r="K522" s="87"/>
      <c r="L522" s="87"/>
      <c r="M522" s="87"/>
      <c r="N522" s="87"/>
      <c r="O522" s="87"/>
      <c r="P522" s="87"/>
      <c r="Q522" s="63"/>
      <c r="R522" s="63"/>
      <c r="S522" s="63"/>
      <c r="T522" s="63"/>
      <c r="U522" s="63"/>
      <c r="V522" s="63"/>
      <c r="W522" s="63"/>
      <c r="X522" s="63"/>
      <c r="Y522" s="63"/>
      <c r="Z522" s="84"/>
      <c r="AA522" s="84"/>
      <c r="AB522" s="84"/>
      <c r="AC522" s="84"/>
      <c r="AD522" s="84"/>
      <c r="AE522" s="84"/>
      <c r="AF522" s="84"/>
      <c r="AG522" s="84"/>
      <c r="AH522" s="84"/>
      <c r="AI522" s="84"/>
      <c r="AJ522" s="84"/>
      <c r="AK522" s="84"/>
      <c r="AL522" s="84"/>
      <c r="AM522" s="84"/>
    </row>
    <row r="523" spans="1:39" x14ac:dyDescent="0.15">
      <c r="A523" s="105"/>
      <c r="B523" s="87"/>
      <c r="C523" s="87"/>
      <c r="D523" s="87"/>
      <c r="E523" s="87"/>
      <c r="F523" s="87"/>
      <c r="G523" s="87"/>
      <c r="H523" s="87"/>
      <c r="I523" s="87"/>
      <c r="J523" s="87"/>
      <c r="K523" s="87"/>
      <c r="L523" s="87"/>
      <c r="M523" s="87"/>
      <c r="N523" s="87"/>
      <c r="O523" s="87"/>
      <c r="P523" s="87"/>
      <c r="Q523" s="63"/>
      <c r="R523" s="63"/>
      <c r="S523" s="63"/>
      <c r="T523" s="63"/>
      <c r="U523" s="63"/>
      <c r="V523" s="63"/>
      <c r="W523" s="63"/>
      <c r="X523" s="63"/>
      <c r="Y523" s="63"/>
      <c r="Z523" s="84"/>
      <c r="AA523" s="84"/>
      <c r="AB523" s="84"/>
      <c r="AC523" s="84"/>
      <c r="AD523" s="84"/>
      <c r="AE523" s="84"/>
      <c r="AF523" s="84"/>
      <c r="AG523" s="84"/>
      <c r="AH523" s="84"/>
      <c r="AI523" s="84"/>
      <c r="AJ523" s="84"/>
      <c r="AK523" s="84"/>
      <c r="AL523" s="84"/>
      <c r="AM523" s="84"/>
    </row>
    <row r="524" spans="1:39" x14ac:dyDescent="0.15">
      <c r="A524" s="105"/>
      <c r="B524" s="87"/>
      <c r="C524" s="87"/>
      <c r="D524" s="87"/>
      <c r="E524" s="87"/>
      <c r="F524" s="87"/>
      <c r="G524" s="87"/>
      <c r="H524" s="87"/>
      <c r="I524" s="87"/>
      <c r="J524" s="87"/>
      <c r="K524" s="87"/>
      <c r="L524" s="87"/>
      <c r="M524" s="87"/>
      <c r="N524" s="87"/>
      <c r="O524" s="87"/>
      <c r="P524" s="87"/>
      <c r="Q524" s="63"/>
      <c r="R524" s="63"/>
      <c r="S524" s="63"/>
      <c r="T524" s="63"/>
      <c r="U524" s="63"/>
      <c r="V524" s="63"/>
      <c r="W524" s="63"/>
      <c r="X524" s="63"/>
      <c r="Y524" s="63"/>
      <c r="Z524" s="84"/>
      <c r="AA524" s="84"/>
      <c r="AB524" s="84"/>
      <c r="AC524" s="84"/>
      <c r="AD524" s="84"/>
      <c r="AE524" s="84"/>
      <c r="AF524" s="84"/>
      <c r="AG524" s="84"/>
      <c r="AH524" s="84"/>
      <c r="AI524" s="84"/>
      <c r="AJ524" s="84"/>
      <c r="AK524" s="84"/>
      <c r="AL524" s="84"/>
      <c r="AM524" s="84"/>
    </row>
    <row r="525" spans="1:39" x14ac:dyDescent="0.15">
      <c r="A525" s="105"/>
      <c r="B525" s="87"/>
      <c r="C525" s="87"/>
      <c r="D525" s="87"/>
      <c r="E525" s="87"/>
      <c r="F525" s="87"/>
      <c r="G525" s="87"/>
      <c r="H525" s="87"/>
      <c r="I525" s="87"/>
      <c r="J525" s="87"/>
      <c r="K525" s="87"/>
      <c r="L525" s="87"/>
      <c r="M525" s="87"/>
      <c r="N525" s="87"/>
      <c r="O525" s="87"/>
      <c r="P525" s="87"/>
      <c r="Q525" s="63"/>
      <c r="R525" s="63"/>
      <c r="S525" s="63"/>
      <c r="T525" s="63"/>
      <c r="U525" s="63"/>
      <c r="V525" s="63"/>
      <c r="W525" s="63"/>
      <c r="X525" s="63"/>
      <c r="Y525" s="63"/>
      <c r="Z525" s="84"/>
      <c r="AA525" s="84"/>
      <c r="AB525" s="84"/>
      <c r="AC525" s="84"/>
      <c r="AD525" s="84"/>
      <c r="AE525" s="84"/>
      <c r="AF525" s="84"/>
      <c r="AG525" s="84"/>
      <c r="AH525" s="84"/>
      <c r="AI525" s="84"/>
      <c r="AJ525" s="84"/>
      <c r="AK525" s="84"/>
      <c r="AL525" s="84"/>
      <c r="AM525" s="84"/>
    </row>
    <row r="526" spans="1:39" x14ac:dyDescent="0.15">
      <c r="A526" s="105"/>
      <c r="B526" s="87"/>
      <c r="C526" s="87"/>
      <c r="D526" s="87"/>
      <c r="E526" s="87"/>
      <c r="F526" s="87"/>
      <c r="G526" s="87"/>
      <c r="H526" s="87"/>
      <c r="I526" s="87"/>
      <c r="J526" s="87"/>
      <c r="K526" s="87"/>
      <c r="L526" s="87"/>
      <c r="M526" s="87"/>
      <c r="N526" s="87"/>
      <c r="O526" s="87"/>
      <c r="P526" s="87"/>
      <c r="Q526" s="63"/>
      <c r="R526" s="63"/>
      <c r="S526" s="63"/>
      <c r="T526" s="63"/>
      <c r="U526" s="63"/>
      <c r="V526" s="63"/>
      <c r="W526" s="63"/>
      <c r="X526" s="63"/>
      <c r="Y526" s="63"/>
      <c r="Z526" s="84"/>
      <c r="AA526" s="84"/>
      <c r="AB526" s="84"/>
      <c r="AC526" s="84"/>
      <c r="AD526" s="84"/>
      <c r="AE526" s="84"/>
      <c r="AF526" s="84"/>
      <c r="AG526" s="84"/>
      <c r="AH526" s="84"/>
      <c r="AI526" s="84"/>
      <c r="AJ526" s="84"/>
      <c r="AK526" s="84"/>
      <c r="AL526" s="84"/>
      <c r="AM526" s="84"/>
    </row>
    <row r="527" spans="1:39" x14ac:dyDescent="0.15">
      <c r="A527" s="105"/>
      <c r="B527" s="87"/>
      <c r="C527" s="87"/>
      <c r="D527" s="87"/>
      <c r="E527" s="87"/>
      <c r="F527" s="87"/>
      <c r="G527" s="87"/>
      <c r="H527" s="87"/>
      <c r="I527" s="87"/>
      <c r="J527" s="87"/>
      <c r="K527" s="87"/>
      <c r="L527" s="87"/>
      <c r="M527" s="87"/>
      <c r="N527" s="87"/>
      <c r="O527" s="87"/>
      <c r="P527" s="87"/>
      <c r="Q527" s="63"/>
      <c r="R527" s="63"/>
      <c r="S527" s="63"/>
      <c r="T527" s="63"/>
      <c r="U527" s="63"/>
      <c r="V527" s="63"/>
      <c r="W527" s="63"/>
      <c r="X527" s="63"/>
      <c r="Y527" s="63"/>
      <c r="Z527" s="84"/>
      <c r="AA527" s="84"/>
      <c r="AB527" s="84"/>
      <c r="AC527" s="84"/>
      <c r="AD527" s="84"/>
      <c r="AE527" s="84"/>
      <c r="AF527" s="84"/>
      <c r="AG527" s="84"/>
      <c r="AH527" s="84"/>
      <c r="AI527" s="84"/>
      <c r="AJ527" s="84"/>
      <c r="AK527" s="84"/>
      <c r="AL527" s="84"/>
      <c r="AM527" s="84"/>
    </row>
    <row r="528" spans="1:39" x14ac:dyDescent="0.15">
      <c r="A528" s="105"/>
      <c r="B528" s="87"/>
      <c r="C528" s="87"/>
      <c r="D528" s="87"/>
      <c r="E528" s="87"/>
      <c r="F528" s="87"/>
      <c r="G528" s="87"/>
      <c r="H528" s="87"/>
      <c r="I528" s="87"/>
      <c r="J528" s="87"/>
      <c r="K528" s="87"/>
      <c r="L528" s="87"/>
      <c r="M528" s="87"/>
      <c r="N528" s="87"/>
      <c r="O528" s="87"/>
      <c r="P528" s="87"/>
      <c r="Q528" s="63"/>
      <c r="R528" s="63"/>
      <c r="S528" s="63"/>
      <c r="T528" s="63"/>
      <c r="U528" s="63"/>
      <c r="V528" s="63"/>
      <c r="W528" s="63"/>
      <c r="X528" s="63"/>
      <c r="Y528" s="63"/>
      <c r="Z528" s="84"/>
      <c r="AA528" s="84"/>
      <c r="AB528" s="84"/>
      <c r="AC528" s="84"/>
      <c r="AD528" s="84"/>
      <c r="AE528" s="84"/>
      <c r="AF528" s="84"/>
      <c r="AG528" s="84"/>
      <c r="AH528" s="84"/>
      <c r="AI528" s="84"/>
      <c r="AJ528" s="84"/>
      <c r="AK528" s="84"/>
      <c r="AL528" s="84"/>
      <c r="AM528" s="84"/>
    </row>
    <row r="529" spans="1:39" x14ac:dyDescent="0.15">
      <c r="A529" s="104"/>
      <c r="B529" s="87"/>
      <c r="C529" s="87"/>
      <c r="D529" s="87"/>
      <c r="E529" s="87"/>
      <c r="F529" s="87"/>
      <c r="G529" s="87"/>
      <c r="H529" s="87"/>
      <c r="I529" s="87"/>
      <c r="J529" s="87"/>
      <c r="K529" s="87"/>
      <c r="L529" s="87"/>
      <c r="M529" s="87"/>
      <c r="N529" s="87"/>
      <c r="O529" s="87"/>
      <c r="P529" s="87"/>
      <c r="Q529" s="63"/>
      <c r="R529" s="63"/>
      <c r="S529" s="63"/>
      <c r="T529" s="63"/>
      <c r="U529" s="63"/>
      <c r="V529" s="63"/>
      <c r="W529" s="63"/>
      <c r="X529" s="63"/>
      <c r="Y529" s="63"/>
      <c r="Z529" s="84"/>
      <c r="AA529" s="84"/>
      <c r="AB529" s="84"/>
      <c r="AC529" s="84"/>
      <c r="AD529" s="84"/>
      <c r="AE529" s="84"/>
      <c r="AF529" s="84"/>
      <c r="AG529" s="84"/>
      <c r="AH529" s="84"/>
      <c r="AI529" s="84"/>
      <c r="AJ529" s="84"/>
      <c r="AK529" s="84"/>
      <c r="AL529" s="84"/>
      <c r="AM529" s="84"/>
    </row>
    <row r="530" spans="1:39" x14ac:dyDescent="0.15">
      <c r="A530" s="63" t="s">
        <v>506</v>
      </c>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84"/>
      <c r="AA530" s="84"/>
      <c r="AB530" s="84"/>
      <c r="AC530" s="84"/>
      <c r="AD530" s="84"/>
      <c r="AE530" s="84"/>
      <c r="AF530" s="84"/>
      <c r="AG530" s="84"/>
      <c r="AH530" s="84"/>
      <c r="AI530" s="84"/>
      <c r="AJ530" s="84"/>
      <c r="AK530" s="84"/>
      <c r="AL530" s="84"/>
      <c r="AM530" s="84"/>
    </row>
    <row r="531" spans="1:39" x14ac:dyDescent="0.1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84"/>
      <c r="AA531" s="84"/>
      <c r="AB531" s="84"/>
      <c r="AC531" s="84"/>
      <c r="AD531" s="84"/>
      <c r="AE531" s="84"/>
      <c r="AF531" s="84"/>
      <c r="AG531" s="84"/>
      <c r="AH531" s="84"/>
      <c r="AI531" s="84"/>
      <c r="AJ531" s="84"/>
      <c r="AK531" s="84"/>
      <c r="AL531" s="84"/>
      <c r="AM531" s="84"/>
    </row>
    <row r="532" spans="1:39" x14ac:dyDescent="0.1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row>
    <row r="533" spans="1:39" x14ac:dyDescent="0.1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row>
    <row r="534" spans="1:39" x14ac:dyDescent="0.1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row>
    <row r="535" spans="1:39" x14ac:dyDescent="0.1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row>
    <row r="536" spans="1:39" x14ac:dyDescent="0.1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row>
    <row r="537" spans="1:39" x14ac:dyDescent="0.1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row>
    <row r="538" spans="1:39" x14ac:dyDescent="0.1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row>
    <row r="539" spans="1:39" x14ac:dyDescent="0.1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row>
    <row r="540" spans="1:39" x14ac:dyDescent="0.1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row>
    <row r="541" spans="1:39" x14ac:dyDescent="0.1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row>
    <row r="542" spans="1:39" x14ac:dyDescent="0.1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row>
    <row r="543" spans="1:39" x14ac:dyDescent="0.15">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row>
    <row r="544" spans="1:39" x14ac:dyDescent="0.15">
      <c r="A544" s="103" t="s">
        <v>507</v>
      </c>
      <c r="B544" s="107" t="s">
        <v>508</v>
      </c>
      <c r="C544" s="107" t="s">
        <v>509</v>
      </c>
      <c r="D544" s="107" t="s">
        <v>510</v>
      </c>
      <c r="E544" s="107" t="s">
        <v>511</v>
      </c>
      <c r="F544" s="107" t="s">
        <v>512</v>
      </c>
      <c r="G544" s="107" t="s">
        <v>513</v>
      </c>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row>
    <row r="545" spans="1:39" x14ac:dyDescent="0.15">
      <c r="A545" s="105" t="s">
        <v>686</v>
      </c>
      <c r="B545" s="87"/>
      <c r="C545" s="124"/>
      <c r="D545" s="124"/>
      <c r="E545" s="124"/>
      <c r="F545" s="124"/>
      <c r="G545" s="87"/>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row>
    <row r="546" spans="1:39" x14ac:dyDescent="0.15">
      <c r="A546" s="105"/>
      <c r="B546" s="87"/>
      <c r="C546" s="124"/>
      <c r="D546" s="124"/>
      <c r="E546" s="124"/>
      <c r="F546" s="124"/>
      <c r="G546" s="87"/>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row>
    <row r="547" spans="1:39" x14ac:dyDescent="0.15">
      <c r="A547" s="105"/>
      <c r="B547" s="87"/>
      <c r="C547" s="124"/>
      <c r="D547" s="124"/>
      <c r="E547" s="124"/>
      <c r="F547" s="124"/>
      <c r="G547" s="87"/>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row>
    <row r="548" spans="1:39" x14ac:dyDescent="0.15">
      <c r="A548" s="105"/>
      <c r="B548" s="87"/>
      <c r="C548" s="124"/>
      <c r="D548" s="124"/>
      <c r="E548" s="124"/>
      <c r="F548" s="124"/>
      <c r="G548" s="87"/>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row>
    <row r="549" spans="1:39" x14ac:dyDescent="0.15">
      <c r="A549" s="105"/>
      <c r="B549" s="87"/>
      <c r="C549" s="87"/>
      <c r="D549" s="87"/>
      <c r="E549" s="87"/>
      <c r="F549" s="87"/>
      <c r="G549" s="87"/>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row>
    <row r="550" spans="1:39" x14ac:dyDescent="0.15">
      <c r="A550" s="105"/>
      <c r="B550" s="87"/>
      <c r="C550" s="87"/>
      <c r="D550" s="87"/>
      <c r="E550" s="87"/>
      <c r="F550" s="87"/>
      <c r="G550" s="87"/>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row>
    <row r="551" spans="1:39" x14ac:dyDescent="0.15">
      <c r="A551" s="105"/>
      <c r="B551" s="87"/>
      <c r="C551" s="87"/>
      <c r="D551" s="87"/>
      <c r="E551" s="87"/>
      <c r="F551" s="87"/>
      <c r="G551" s="87"/>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row>
    <row r="552" spans="1:39" x14ac:dyDescent="0.15">
      <c r="A552" s="105"/>
      <c r="B552" s="87"/>
      <c r="C552" s="87"/>
      <c r="D552" s="87"/>
      <c r="E552" s="87"/>
      <c r="F552" s="87"/>
      <c r="G552" s="87"/>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row>
    <row r="553" spans="1:39" x14ac:dyDescent="0.15">
      <c r="A553" s="105"/>
      <c r="B553" s="87"/>
      <c r="C553" s="87"/>
      <c r="D553" s="87"/>
      <c r="E553" s="87"/>
      <c r="F553" s="87"/>
      <c r="G553" s="87"/>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row>
    <row r="554" spans="1:39" x14ac:dyDescent="0.15">
      <c r="A554" s="104" t="s">
        <v>506</v>
      </c>
      <c r="B554" s="87"/>
      <c r="C554" s="87"/>
      <c r="D554" s="87"/>
      <c r="E554" s="87"/>
      <c r="F554" s="87"/>
      <c r="G554" s="87"/>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row>
    <row r="555" spans="1:39" x14ac:dyDescent="0.1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row>
    <row r="556" spans="1:39" x14ac:dyDescent="0.1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row>
    <row r="557" spans="1:39" x14ac:dyDescent="0.1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row>
    <row r="558" spans="1:39" x14ac:dyDescent="0.1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row>
    <row r="559" spans="1:39" x14ac:dyDescent="0.1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row>
    <row r="560" spans="1:39" x14ac:dyDescent="0.1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row>
    <row r="561" spans="1:39" x14ac:dyDescent="0.1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row>
    <row r="562" spans="1:39" x14ac:dyDescent="0.1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row>
    <row r="563" spans="1:39" x14ac:dyDescent="0.1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row>
    <row r="564" spans="1:39" x14ac:dyDescent="0.1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row>
    <row r="565" spans="1:39" x14ac:dyDescent="0.1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row>
    <row r="566" spans="1:39" x14ac:dyDescent="0.1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row>
    <row r="567" spans="1:39" x14ac:dyDescent="0.1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row>
    <row r="568" spans="1:39" x14ac:dyDescent="0.1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row>
    <row r="569" spans="1:39" x14ac:dyDescent="0.1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row>
    <row r="570" spans="1:39" x14ac:dyDescent="0.15">
      <c r="A570" s="102" t="s">
        <v>514</v>
      </c>
      <c r="B570" s="124"/>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row>
    <row r="571" spans="1:39" x14ac:dyDescent="0.15">
      <c r="A571" s="102" t="s">
        <v>515</v>
      </c>
      <c r="B571" s="124"/>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row>
    <row r="572" spans="1:39" x14ac:dyDescent="0.15">
      <c r="A572" s="102" t="s">
        <v>516</v>
      </c>
      <c r="B572" s="87"/>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row>
    <row r="573" spans="1:39" x14ac:dyDescent="0.1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row>
    <row r="574" spans="1:39" x14ac:dyDescent="0.15">
      <c r="A574" s="103" t="s">
        <v>517</v>
      </c>
      <c r="B574" s="107" t="s">
        <v>518</v>
      </c>
      <c r="C574" s="107" t="s">
        <v>519</v>
      </c>
      <c r="D574" s="107" t="s">
        <v>520</v>
      </c>
      <c r="E574" s="107" t="s">
        <v>521</v>
      </c>
      <c r="F574" s="107" t="s">
        <v>522</v>
      </c>
      <c r="G574" s="107" t="s">
        <v>523</v>
      </c>
      <c r="H574" s="107" t="s">
        <v>524</v>
      </c>
      <c r="I574" s="107" t="s">
        <v>525</v>
      </c>
      <c r="J574" s="107" t="s">
        <v>526</v>
      </c>
      <c r="K574" s="107" t="s">
        <v>527</v>
      </c>
      <c r="L574" s="107" t="s">
        <v>528</v>
      </c>
      <c r="M574" s="107" t="s">
        <v>529</v>
      </c>
      <c r="N574" s="107" t="s">
        <v>530</v>
      </c>
      <c r="O574" s="107" t="s">
        <v>531</v>
      </c>
      <c r="P574" s="107" t="s">
        <v>532</v>
      </c>
      <c r="Q574" s="107" t="s">
        <v>533</v>
      </c>
      <c r="R574" s="107" t="s">
        <v>534</v>
      </c>
      <c r="S574" s="107" t="s">
        <v>535</v>
      </c>
      <c r="T574" s="63"/>
      <c r="U574" s="63"/>
      <c r="V574" s="63"/>
      <c r="W574" s="63"/>
      <c r="X574" s="63"/>
      <c r="Y574" s="63"/>
      <c r="Z574" s="63"/>
      <c r="AA574" s="63"/>
      <c r="AB574" s="63"/>
      <c r="AC574" s="63"/>
      <c r="AD574" s="63"/>
      <c r="AE574" s="63"/>
      <c r="AF574" s="63"/>
      <c r="AG574" s="63"/>
      <c r="AH574" s="63"/>
      <c r="AI574" s="63"/>
      <c r="AJ574" s="63"/>
      <c r="AK574" s="63"/>
      <c r="AL574" s="63"/>
      <c r="AM574" s="63"/>
    </row>
    <row r="575" spans="1:39" x14ac:dyDescent="0.15">
      <c r="A575" s="105"/>
      <c r="B575" s="87"/>
      <c r="C575" s="87"/>
      <c r="D575" s="87"/>
      <c r="E575" s="87"/>
      <c r="F575" s="87"/>
      <c r="G575" s="87"/>
      <c r="H575" s="124"/>
      <c r="I575" s="87"/>
      <c r="J575" s="87"/>
      <c r="K575" s="87"/>
      <c r="L575" s="87"/>
      <c r="M575" s="87"/>
      <c r="N575" s="87"/>
      <c r="O575" s="87"/>
      <c r="P575" s="124"/>
      <c r="Q575" s="87"/>
      <c r="R575" s="87"/>
      <c r="S575" s="87"/>
      <c r="T575" s="63"/>
      <c r="U575" s="63"/>
      <c r="V575" s="63"/>
      <c r="W575" s="63"/>
      <c r="X575" s="63"/>
      <c r="Y575" s="63"/>
      <c r="Z575" s="63"/>
      <c r="AA575" s="63"/>
      <c r="AB575" s="63"/>
      <c r="AC575" s="63"/>
      <c r="AD575" s="63"/>
      <c r="AE575" s="63"/>
      <c r="AF575" s="63"/>
      <c r="AG575" s="63"/>
      <c r="AH575" s="63"/>
      <c r="AI575" s="63"/>
      <c r="AJ575" s="63"/>
      <c r="AK575" s="63"/>
      <c r="AL575" s="63"/>
      <c r="AM575" s="63"/>
    </row>
    <row r="576" spans="1:39" x14ac:dyDescent="0.15">
      <c r="A576" s="105"/>
      <c r="B576" s="87"/>
      <c r="C576" s="87"/>
      <c r="D576" s="87"/>
      <c r="E576" s="87"/>
      <c r="F576" s="87"/>
      <c r="G576" s="87"/>
      <c r="H576" s="124"/>
      <c r="I576" s="87"/>
      <c r="J576" s="87"/>
      <c r="K576" s="87"/>
      <c r="L576" s="87"/>
      <c r="M576" s="87"/>
      <c r="N576" s="87"/>
      <c r="O576" s="87"/>
      <c r="P576" s="87"/>
      <c r="Q576" s="87"/>
      <c r="R576" s="87"/>
      <c r="S576" s="87"/>
      <c r="T576" s="63"/>
      <c r="U576" s="63"/>
      <c r="V576" s="63"/>
      <c r="W576" s="63"/>
      <c r="X576" s="63"/>
      <c r="Y576" s="63"/>
      <c r="Z576" s="63"/>
      <c r="AA576" s="63"/>
      <c r="AB576" s="63"/>
      <c r="AC576" s="63"/>
      <c r="AD576" s="63"/>
      <c r="AE576" s="63"/>
      <c r="AF576" s="63"/>
      <c r="AG576" s="63"/>
      <c r="AH576" s="63"/>
      <c r="AI576" s="63"/>
      <c r="AJ576" s="63"/>
      <c r="AK576" s="63"/>
      <c r="AL576" s="63"/>
      <c r="AM576" s="63"/>
    </row>
    <row r="577" spans="1:39" x14ac:dyDescent="0.15">
      <c r="A577" s="105"/>
      <c r="B577" s="87"/>
      <c r="C577" s="87"/>
      <c r="D577" s="87"/>
      <c r="E577" s="87"/>
      <c r="F577" s="87"/>
      <c r="G577" s="87"/>
      <c r="H577" s="124"/>
      <c r="I577" s="87"/>
      <c r="J577" s="87"/>
      <c r="K577" s="87"/>
      <c r="L577" s="87"/>
      <c r="M577" s="87"/>
      <c r="N577" s="87"/>
      <c r="O577" s="87"/>
      <c r="P577" s="87"/>
      <c r="Q577" s="87"/>
      <c r="R577" s="87"/>
      <c r="S577" s="87"/>
      <c r="T577" s="63"/>
      <c r="U577" s="63"/>
      <c r="V577" s="63"/>
      <c r="W577" s="63"/>
      <c r="X577" s="63"/>
      <c r="Y577" s="63"/>
      <c r="Z577" s="63"/>
      <c r="AA577" s="63"/>
      <c r="AB577" s="63"/>
      <c r="AC577" s="63"/>
      <c r="AD577" s="63"/>
      <c r="AE577" s="63"/>
      <c r="AF577" s="63"/>
      <c r="AG577" s="63"/>
      <c r="AH577" s="63"/>
      <c r="AI577" s="63"/>
      <c r="AJ577" s="63"/>
      <c r="AK577" s="63"/>
      <c r="AL577" s="63"/>
      <c r="AM577" s="63"/>
    </row>
    <row r="578" spans="1:39" x14ac:dyDescent="0.15">
      <c r="A578" s="105"/>
      <c r="B578" s="87"/>
      <c r="C578" s="87"/>
      <c r="D578" s="87"/>
      <c r="E578" s="87"/>
      <c r="F578" s="87"/>
      <c r="G578" s="87"/>
      <c r="H578" s="124"/>
      <c r="I578" s="87"/>
      <c r="J578" s="87"/>
      <c r="K578" s="87"/>
      <c r="L578" s="87"/>
      <c r="M578" s="87"/>
      <c r="N578" s="87"/>
      <c r="O578" s="87"/>
      <c r="P578" s="87"/>
      <c r="Q578" s="87"/>
      <c r="R578" s="87"/>
      <c r="S578" s="87"/>
      <c r="T578" s="63"/>
      <c r="U578" s="63"/>
      <c r="V578" s="63"/>
      <c r="W578" s="63"/>
      <c r="X578" s="63"/>
      <c r="Y578" s="63"/>
      <c r="Z578" s="63"/>
      <c r="AA578" s="63"/>
      <c r="AB578" s="63"/>
      <c r="AC578" s="63"/>
      <c r="AD578" s="63"/>
      <c r="AE578" s="63"/>
      <c r="AF578" s="63"/>
      <c r="AG578" s="63"/>
      <c r="AH578" s="63"/>
      <c r="AI578" s="63"/>
      <c r="AJ578" s="63"/>
      <c r="AK578" s="63"/>
      <c r="AL578" s="63"/>
      <c r="AM578" s="63"/>
    </row>
    <row r="579" spans="1:39" x14ac:dyDescent="0.15">
      <c r="A579" s="105"/>
      <c r="B579" s="87"/>
      <c r="C579" s="87"/>
      <c r="D579" s="87"/>
      <c r="E579" s="87"/>
      <c r="F579" s="87"/>
      <c r="G579" s="87"/>
      <c r="H579" s="124"/>
      <c r="I579" s="87"/>
      <c r="J579" s="87"/>
      <c r="K579" s="87"/>
      <c r="L579" s="87"/>
      <c r="M579" s="87"/>
      <c r="N579" s="87"/>
      <c r="O579" s="87"/>
      <c r="P579" s="87"/>
      <c r="Q579" s="87"/>
      <c r="R579" s="87"/>
      <c r="S579" s="87"/>
      <c r="T579" s="63"/>
      <c r="U579" s="63"/>
      <c r="V579" s="63"/>
      <c r="W579" s="63"/>
      <c r="X579" s="63"/>
      <c r="Y579" s="63"/>
      <c r="Z579" s="63"/>
      <c r="AA579" s="63"/>
      <c r="AB579" s="63"/>
      <c r="AC579" s="63"/>
      <c r="AD579" s="63"/>
      <c r="AE579" s="63"/>
      <c r="AF579" s="63"/>
      <c r="AG579" s="63"/>
      <c r="AH579" s="63"/>
      <c r="AI579" s="63"/>
      <c r="AJ579" s="63"/>
      <c r="AK579" s="63"/>
      <c r="AL579" s="63"/>
      <c r="AM579" s="63"/>
    </row>
    <row r="580" spans="1:39" x14ac:dyDescent="0.15">
      <c r="A580" s="105"/>
      <c r="B580" s="87"/>
      <c r="C580" s="87"/>
      <c r="D580" s="87"/>
      <c r="E580" s="87"/>
      <c r="F580" s="87"/>
      <c r="G580" s="87"/>
      <c r="H580" s="124"/>
      <c r="I580" s="87"/>
      <c r="J580" s="87"/>
      <c r="K580" s="87"/>
      <c r="L580" s="87"/>
      <c r="M580" s="87"/>
      <c r="N580" s="87"/>
      <c r="O580" s="87"/>
      <c r="P580" s="87"/>
      <c r="Q580" s="87"/>
      <c r="R580" s="87"/>
      <c r="S580" s="87"/>
      <c r="T580" s="63"/>
      <c r="U580" s="63"/>
      <c r="V580" s="63"/>
      <c r="W580" s="63"/>
      <c r="X580" s="63"/>
      <c r="Y580" s="63"/>
      <c r="Z580" s="63"/>
      <c r="AA580" s="63"/>
      <c r="AB580" s="63"/>
      <c r="AC580" s="63"/>
      <c r="AD580" s="63"/>
      <c r="AE580" s="63"/>
      <c r="AF580" s="63"/>
      <c r="AG580" s="63"/>
      <c r="AH580" s="63"/>
      <c r="AI580" s="63"/>
      <c r="AJ580" s="63"/>
      <c r="AK580" s="63"/>
      <c r="AL580" s="63"/>
      <c r="AM580" s="63"/>
    </row>
    <row r="581" spans="1:39" x14ac:dyDescent="0.15">
      <c r="A581" s="105"/>
      <c r="B581" s="87"/>
      <c r="C581" s="87"/>
      <c r="D581" s="87"/>
      <c r="E581" s="87"/>
      <c r="F581" s="87"/>
      <c r="G581" s="87"/>
      <c r="H581" s="124"/>
      <c r="I581" s="87"/>
      <c r="J581" s="87"/>
      <c r="K581" s="87"/>
      <c r="L581" s="87"/>
      <c r="M581" s="87"/>
      <c r="N581" s="87"/>
      <c r="O581" s="87"/>
      <c r="P581" s="87"/>
      <c r="Q581" s="87"/>
      <c r="R581" s="87"/>
      <c r="S581" s="87"/>
      <c r="T581" s="63"/>
      <c r="U581" s="63"/>
      <c r="V581" s="63"/>
      <c r="W581" s="63"/>
      <c r="X581" s="63"/>
      <c r="Y581" s="63"/>
      <c r="Z581" s="63"/>
      <c r="AA581" s="63"/>
      <c r="AB581" s="63"/>
      <c r="AC581" s="63"/>
      <c r="AD581" s="63"/>
      <c r="AE581" s="63"/>
      <c r="AF581" s="63"/>
      <c r="AG581" s="63"/>
      <c r="AH581" s="63"/>
      <c r="AI581" s="63"/>
      <c r="AJ581" s="63"/>
      <c r="AK581" s="63"/>
      <c r="AL581" s="63"/>
      <c r="AM581" s="63"/>
    </row>
    <row r="582" spans="1:39" x14ac:dyDescent="0.15">
      <c r="A582" s="105"/>
      <c r="B582" s="87"/>
      <c r="C582" s="87"/>
      <c r="D582" s="87"/>
      <c r="E582" s="87"/>
      <c r="F582" s="87"/>
      <c r="G582" s="87"/>
      <c r="H582" s="124"/>
      <c r="I582" s="87"/>
      <c r="J582" s="87"/>
      <c r="K582" s="87"/>
      <c r="L582" s="87"/>
      <c r="M582" s="87"/>
      <c r="N582" s="87"/>
      <c r="O582" s="87"/>
      <c r="P582" s="87"/>
      <c r="Q582" s="87"/>
      <c r="R582" s="87"/>
      <c r="S582" s="87"/>
      <c r="T582" s="63"/>
      <c r="U582" s="63"/>
      <c r="V582" s="63"/>
      <c r="W582" s="63"/>
      <c r="X582" s="63"/>
      <c r="Y582" s="63"/>
      <c r="Z582" s="63"/>
      <c r="AA582" s="63"/>
      <c r="AB582" s="63"/>
      <c r="AC582" s="63"/>
      <c r="AD582" s="63"/>
      <c r="AE582" s="63"/>
      <c r="AF582" s="63"/>
      <c r="AG582" s="63"/>
      <c r="AH582" s="63"/>
      <c r="AI582" s="63"/>
      <c r="AJ582" s="63"/>
      <c r="AK582" s="63"/>
      <c r="AL582" s="63"/>
      <c r="AM582" s="63"/>
    </row>
    <row r="583" spans="1:39" x14ac:dyDescent="0.15">
      <c r="A583" s="105"/>
      <c r="B583" s="87"/>
      <c r="C583" s="87"/>
      <c r="D583" s="87"/>
      <c r="E583" s="87"/>
      <c r="F583" s="87"/>
      <c r="G583" s="87"/>
      <c r="H583" s="87"/>
      <c r="I583" s="87"/>
      <c r="J583" s="87"/>
      <c r="K583" s="87"/>
      <c r="L583" s="87"/>
      <c r="M583" s="87"/>
      <c r="N583" s="87"/>
      <c r="O583" s="87"/>
      <c r="P583" s="87"/>
      <c r="Q583" s="87"/>
      <c r="R583" s="87"/>
      <c r="S583" s="87"/>
      <c r="T583" s="63"/>
      <c r="U583" s="63"/>
      <c r="V583" s="63"/>
      <c r="W583" s="63"/>
      <c r="X583" s="63"/>
      <c r="Y583" s="63"/>
      <c r="Z583" s="63"/>
      <c r="AA583" s="63"/>
      <c r="AB583" s="63"/>
      <c r="AC583" s="63"/>
      <c r="AD583" s="63"/>
      <c r="AE583" s="63"/>
      <c r="AF583" s="63"/>
      <c r="AG583" s="63"/>
      <c r="AH583" s="63"/>
      <c r="AI583" s="63"/>
      <c r="AJ583" s="63"/>
      <c r="AK583" s="63"/>
      <c r="AL583" s="63"/>
      <c r="AM583" s="63"/>
    </row>
    <row r="584" spans="1:39" x14ac:dyDescent="0.15">
      <c r="A584" s="105"/>
      <c r="B584" s="87"/>
      <c r="C584" s="87"/>
      <c r="D584" s="87"/>
      <c r="E584" s="87"/>
      <c r="F584" s="87"/>
      <c r="G584" s="87"/>
      <c r="H584" s="87"/>
      <c r="I584" s="87"/>
      <c r="J584" s="87"/>
      <c r="K584" s="87"/>
      <c r="L584" s="87"/>
      <c r="M584" s="87"/>
      <c r="N584" s="87"/>
      <c r="O584" s="87"/>
      <c r="P584" s="87"/>
      <c r="Q584" s="87"/>
      <c r="R584" s="87"/>
      <c r="S584" s="87"/>
      <c r="T584" s="63"/>
      <c r="U584" s="63"/>
      <c r="V584" s="63"/>
      <c r="W584" s="63"/>
      <c r="X584" s="63"/>
      <c r="Y584" s="63"/>
      <c r="Z584" s="63"/>
      <c r="AA584" s="63"/>
      <c r="AB584" s="63"/>
      <c r="AC584" s="63"/>
      <c r="AD584" s="63"/>
      <c r="AE584" s="63"/>
      <c r="AF584" s="63"/>
      <c r="AG584" s="63"/>
      <c r="AH584" s="63"/>
      <c r="AI584" s="63"/>
      <c r="AJ584" s="63"/>
      <c r="AK584" s="63"/>
      <c r="AL584" s="63"/>
      <c r="AM584" s="63"/>
    </row>
    <row r="585" spans="1:39" x14ac:dyDescent="0.15">
      <c r="A585" s="105"/>
      <c r="B585" s="87"/>
      <c r="C585" s="87"/>
      <c r="D585" s="87"/>
      <c r="E585" s="87"/>
      <c r="F585" s="87"/>
      <c r="G585" s="87"/>
      <c r="H585" s="87"/>
      <c r="I585" s="87"/>
      <c r="J585" s="87"/>
      <c r="K585" s="87"/>
      <c r="L585" s="87"/>
      <c r="M585" s="87"/>
      <c r="N585" s="87"/>
      <c r="O585" s="87"/>
      <c r="P585" s="87"/>
      <c r="Q585" s="87"/>
      <c r="R585" s="87"/>
      <c r="S585" s="87"/>
      <c r="T585" s="63"/>
      <c r="U585" s="63"/>
      <c r="V585" s="63"/>
      <c r="W585" s="63"/>
      <c r="X585" s="63"/>
      <c r="Y585" s="63"/>
      <c r="Z585" s="63"/>
      <c r="AA585" s="63"/>
      <c r="AB585" s="63"/>
      <c r="AC585" s="63"/>
      <c r="AD585" s="63"/>
      <c r="AE585" s="63"/>
      <c r="AF585" s="63"/>
      <c r="AG585" s="63"/>
      <c r="AH585" s="63"/>
      <c r="AI585" s="63"/>
      <c r="AJ585" s="63"/>
      <c r="AK585" s="63"/>
      <c r="AL585" s="63"/>
      <c r="AM585" s="63"/>
    </row>
    <row r="586" spans="1:39" x14ac:dyDescent="0.15">
      <c r="A586" s="105"/>
      <c r="B586" s="87"/>
      <c r="C586" s="87"/>
      <c r="D586" s="87"/>
      <c r="E586" s="87"/>
      <c r="F586" s="87"/>
      <c r="G586" s="87"/>
      <c r="H586" s="87"/>
      <c r="I586" s="87"/>
      <c r="J586" s="87"/>
      <c r="K586" s="87"/>
      <c r="L586" s="87"/>
      <c r="M586" s="87"/>
      <c r="N586" s="87"/>
      <c r="O586" s="87"/>
      <c r="P586" s="87"/>
      <c r="Q586" s="87"/>
      <c r="R586" s="87"/>
      <c r="S586" s="87"/>
      <c r="T586" s="63"/>
      <c r="U586" s="63"/>
      <c r="V586" s="63"/>
      <c r="W586" s="63"/>
      <c r="X586" s="63"/>
      <c r="Y586" s="63"/>
      <c r="Z586" s="63"/>
      <c r="AA586" s="63"/>
      <c r="AB586" s="63"/>
      <c r="AC586" s="63"/>
      <c r="AD586" s="63"/>
      <c r="AE586" s="63"/>
      <c r="AF586" s="63"/>
      <c r="AG586" s="63"/>
      <c r="AH586" s="63"/>
      <c r="AI586" s="63"/>
      <c r="AJ586" s="63"/>
      <c r="AK586" s="63"/>
      <c r="AL586" s="63"/>
      <c r="AM586" s="63"/>
    </row>
    <row r="587" spans="1:39" x14ac:dyDescent="0.15">
      <c r="A587" s="105"/>
      <c r="B587" s="87"/>
      <c r="C587" s="87"/>
      <c r="D587" s="87"/>
      <c r="E587" s="87"/>
      <c r="F587" s="87"/>
      <c r="G587" s="87"/>
      <c r="H587" s="87"/>
      <c r="I587" s="87"/>
      <c r="J587" s="87"/>
      <c r="K587" s="87"/>
      <c r="L587" s="87"/>
      <c r="M587" s="87"/>
      <c r="N587" s="87"/>
      <c r="O587" s="87"/>
      <c r="P587" s="87"/>
      <c r="Q587" s="87"/>
      <c r="R587" s="87"/>
      <c r="S587" s="87"/>
      <c r="T587" s="63"/>
      <c r="U587" s="63"/>
      <c r="V587" s="63"/>
      <c r="W587" s="63"/>
      <c r="X587" s="63"/>
      <c r="Y587" s="63"/>
      <c r="Z587" s="63"/>
      <c r="AA587" s="63"/>
      <c r="AB587" s="63"/>
      <c r="AC587" s="63"/>
      <c r="AD587" s="63"/>
      <c r="AE587" s="63"/>
      <c r="AF587" s="63"/>
      <c r="AG587" s="63"/>
      <c r="AH587" s="63"/>
      <c r="AI587" s="63"/>
      <c r="AJ587" s="63"/>
      <c r="AK587" s="63"/>
      <c r="AL587" s="63"/>
      <c r="AM587" s="63"/>
    </row>
    <row r="588" spans="1:39" x14ac:dyDescent="0.15">
      <c r="A588" s="105"/>
      <c r="B588" s="87"/>
      <c r="C588" s="87"/>
      <c r="D588" s="87"/>
      <c r="E588" s="87"/>
      <c r="F588" s="87"/>
      <c r="G588" s="87"/>
      <c r="H588" s="87"/>
      <c r="I588" s="87"/>
      <c r="J588" s="87"/>
      <c r="K588" s="87"/>
      <c r="L588" s="87"/>
      <c r="M588" s="87"/>
      <c r="N588" s="87"/>
      <c r="O588" s="87"/>
      <c r="P588" s="87"/>
      <c r="Q588" s="87"/>
      <c r="R588" s="87"/>
      <c r="S588" s="87"/>
      <c r="T588" s="63"/>
      <c r="U588" s="63"/>
      <c r="V588" s="63"/>
      <c r="W588" s="63"/>
      <c r="X588" s="63"/>
      <c r="Y588" s="63"/>
      <c r="Z588" s="63"/>
      <c r="AA588" s="63"/>
      <c r="AB588" s="63"/>
      <c r="AC588" s="63"/>
      <c r="AD588" s="63"/>
      <c r="AE588" s="63"/>
      <c r="AF588" s="63"/>
      <c r="AG588" s="63"/>
      <c r="AH588" s="63"/>
      <c r="AI588" s="63"/>
      <c r="AJ588" s="63"/>
      <c r="AK588" s="63"/>
      <c r="AL588" s="63"/>
      <c r="AM588" s="63"/>
    </row>
    <row r="589" spans="1:39" x14ac:dyDescent="0.15">
      <c r="A589" s="105"/>
      <c r="B589" s="87"/>
      <c r="C589" s="87"/>
      <c r="D589" s="87"/>
      <c r="E589" s="87"/>
      <c r="F589" s="87"/>
      <c r="G589" s="87"/>
      <c r="H589" s="87"/>
      <c r="I589" s="87"/>
      <c r="J589" s="87"/>
      <c r="K589" s="87"/>
      <c r="L589" s="87"/>
      <c r="M589" s="87"/>
      <c r="N589" s="87"/>
      <c r="O589" s="87"/>
      <c r="P589" s="87"/>
      <c r="Q589" s="87"/>
      <c r="R589" s="87"/>
      <c r="S589" s="87"/>
      <c r="T589" s="63"/>
      <c r="U589" s="63"/>
      <c r="V589" s="63"/>
      <c r="W589" s="63"/>
      <c r="X589" s="63"/>
      <c r="Y589" s="63"/>
      <c r="Z589" s="63"/>
      <c r="AA589" s="63"/>
      <c r="AB589" s="63"/>
      <c r="AC589" s="63"/>
      <c r="AD589" s="63"/>
      <c r="AE589" s="63"/>
      <c r="AF589" s="63"/>
      <c r="AG589" s="63"/>
      <c r="AH589" s="63"/>
      <c r="AI589" s="63"/>
      <c r="AJ589" s="63"/>
      <c r="AK589" s="63"/>
      <c r="AL589" s="63"/>
      <c r="AM589" s="63"/>
    </row>
    <row r="590" spans="1:39" x14ac:dyDescent="0.15">
      <c r="A590" s="105"/>
      <c r="B590" s="87"/>
      <c r="C590" s="87"/>
      <c r="D590" s="87"/>
      <c r="E590" s="87"/>
      <c r="F590" s="87"/>
      <c r="G590" s="87"/>
      <c r="H590" s="87"/>
      <c r="I590" s="87"/>
      <c r="J590" s="87"/>
      <c r="K590" s="87"/>
      <c r="L590" s="87"/>
      <c r="M590" s="87"/>
      <c r="N590" s="87"/>
      <c r="O590" s="87"/>
      <c r="P590" s="87"/>
      <c r="Q590" s="87"/>
      <c r="R590" s="87"/>
      <c r="S590" s="87"/>
      <c r="T590" s="63"/>
      <c r="U590" s="63"/>
      <c r="V590" s="63"/>
      <c r="W590" s="63"/>
      <c r="X590" s="63"/>
      <c r="Y590" s="63"/>
      <c r="Z590" s="63"/>
      <c r="AA590" s="63"/>
      <c r="AB590" s="63"/>
      <c r="AC590" s="63"/>
      <c r="AD590" s="63"/>
      <c r="AE590" s="63"/>
      <c r="AF590" s="63"/>
      <c r="AG590" s="63"/>
      <c r="AH590" s="63"/>
      <c r="AI590" s="63"/>
      <c r="AJ590" s="63"/>
      <c r="AK590" s="63"/>
      <c r="AL590" s="63"/>
      <c r="AM590" s="63"/>
    </row>
    <row r="591" spans="1:39" x14ac:dyDescent="0.15">
      <c r="A591" s="105"/>
      <c r="B591" s="87"/>
      <c r="C591" s="87"/>
      <c r="D591" s="87"/>
      <c r="E591" s="87"/>
      <c r="F591" s="87"/>
      <c r="G591" s="87"/>
      <c r="H591" s="87"/>
      <c r="I591" s="87"/>
      <c r="J591" s="87"/>
      <c r="K591" s="87"/>
      <c r="L591" s="87"/>
      <c r="M591" s="87"/>
      <c r="N591" s="87"/>
      <c r="O591" s="87"/>
      <c r="P591" s="87"/>
      <c r="Q591" s="87"/>
      <c r="R591" s="87"/>
      <c r="S591" s="87"/>
      <c r="T591" s="63"/>
      <c r="U591" s="63"/>
      <c r="V591" s="63"/>
      <c r="W591" s="63"/>
      <c r="X591" s="63"/>
      <c r="Y591" s="63"/>
      <c r="Z591" s="63"/>
      <c r="AA591" s="63"/>
      <c r="AB591" s="63"/>
      <c r="AC591" s="63"/>
      <c r="AD591" s="63"/>
      <c r="AE591" s="63"/>
      <c r="AF591" s="63"/>
      <c r="AG591" s="63"/>
      <c r="AH591" s="63"/>
      <c r="AI591" s="63"/>
      <c r="AJ591" s="63"/>
      <c r="AK591" s="63"/>
      <c r="AL591" s="63"/>
      <c r="AM591" s="63"/>
    </row>
    <row r="592" spans="1:39" x14ac:dyDescent="0.15">
      <c r="A592" s="105"/>
      <c r="B592" s="87"/>
      <c r="C592" s="87"/>
      <c r="D592" s="87"/>
      <c r="E592" s="87"/>
      <c r="F592" s="87"/>
      <c r="G592" s="87"/>
      <c r="H592" s="87"/>
      <c r="I592" s="87"/>
      <c r="J592" s="87"/>
      <c r="K592" s="87"/>
      <c r="L592" s="87"/>
      <c r="M592" s="87"/>
      <c r="N592" s="87"/>
      <c r="O592" s="87"/>
      <c r="P592" s="87"/>
      <c r="Q592" s="87"/>
      <c r="R592" s="87"/>
      <c r="S592" s="87"/>
      <c r="T592" s="63"/>
      <c r="U592" s="63"/>
      <c r="V592" s="63"/>
      <c r="W592" s="63"/>
      <c r="X592" s="63"/>
      <c r="Y592" s="63"/>
      <c r="Z592" s="63"/>
      <c r="AA592" s="63"/>
      <c r="AB592" s="63"/>
      <c r="AC592" s="63"/>
      <c r="AD592" s="63"/>
      <c r="AE592" s="63"/>
      <c r="AF592" s="63"/>
      <c r="AG592" s="63"/>
      <c r="AH592" s="63"/>
      <c r="AI592" s="63"/>
      <c r="AJ592" s="63"/>
      <c r="AK592" s="63"/>
      <c r="AL592" s="63"/>
      <c r="AM592" s="63"/>
    </row>
    <row r="593" spans="1:39" x14ac:dyDescent="0.15">
      <c r="A593" s="105"/>
      <c r="B593" s="87"/>
      <c r="C593" s="87"/>
      <c r="D593" s="87"/>
      <c r="E593" s="87"/>
      <c r="F593" s="87"/>
      <c r="G593" s="87"/>
      <c r="H593" s="87"/>
      <c r="I593" s="87"/>
      <c r="J593" s="87"/>
      <c r="K593" s="87"/>
      <c r="L593" s="87"/>
      <c r="M593" s="87"/>
      <c r="N593" s="87"/>
      <c r="O593" s="87"/>
      <c r="P593" s="87"/>
      <c r="Q593" s="87"/>
      <c r="R593" s="87"/>
      <c r="S593" s="87"/>
      <c r="T593" s="63"/>
      <c r="U593" s="63"/>
      <c r="V593" s="63"/>
      <c r="W593" s="63"/>
      <c r="X593" s="63"/>
      <c r="Y593" s="63"/>
      <c r="Z593" s="63"/>
      <c r="AA593" s="63"/>
      <c r="AB593" s="63"/>
      <c r="AC593" s="63"/>
      <c r="AD593" s="63"/>
      <c r="AE593" s="63"/>
      <c r="AF593" s="63"/>
      <c r="AG593" s="63"/>
      <c r="AH593" s="63"/>
      <c r="AI593" s="63"/>
      <c r="AJ593" s="63"/>
      <c r="AK593" s="63"/>
      <c r="AL593" s="63"/>
      <c r="AM593" s="63"/>
    </row>
    <row r="594" spans="1:39" x14ac:dyDescent="0.15">
      <c r="A594" s="105"/>
      <c r="B594" s="87"/>
      <c r="C594" s="87"/>
      <c r="D594" s="87"/>
      <c r="E594" s="87"/>
      <c r="F594" s="87"/>
      <c r="G594" s="87"/>
      <c r="H594" s="87"/>
      <c r="I594" s="87"/>
      <c r="J594" s="87"/>
      <c r="K594" s="87"/>
      <c r="L594" s="87"/>
      <c r="M594" s="87"/>
      <c r="N594" s="87"/>
      <c r="O594" s="87"/>
      <c r="P594" s="87"/>
      <c r="Q594" s="87"/>
      <c r="R594" s="87"/>
      <c r="S594" s="87"/>
      <c r="T594" s="63"/>
      <c r="U594" s="63"/>
      <c r="V594" s="63"/>
      <c r="W594" s="63"/>
      <c r="X594" s="63"/>
      <c r="Y594" s="63"/>
      <c r="Z594" s="63"/>
      <c r="AA594" s="63"/>
      <c r="AB594" s="63"/>
      <c r="AC594" s="63"/>
      <c r="AD594" s="63"/>
      <c r="AE594" s="63"/>
      <c r="AF594" s="63"/>
      <c r="AG594" s="63"/>
      <c r="AH594" s="63"/>
      <c r="AI594" s="63"/>
      <c r="AJ594" s="63"/>
      <c r="AK594" s="63"/>
      <c r="AL594" s="63"/>
      <c r="AM594" s="63"/>
    </row>
    <row r="595" spans="1:39" x14ac:dyDescent="0.15">
      <c r="A595" s="105"/>
      <c r="B595" s="87"/>
      <c r="C595" s="87"/>
      <c r="D595" s="87"/>
      <c r="E595" s="87"/>
      <c r="F595" s="87"/>
      <c r="G595" s="87"/>
      <c r="H595" s="87"/>
      <c r="I595" s="87"/>
      <c r="J595" s="87"/>
      <c r="K595" s="87"/>
      <c r="L595" s="87"/>
      <c r="M595" s="87"/>
      <c r="N595" s="87"/>
      <c r="O595" s="87"/>
      <c r="P595" s="87"/>
      <c r="Q595" s="87"/>
      <c r="R595" s="87"/>
      <c r="S595" s="87"/>
      <c r="T595" s="63"/>
      <c r="U595" s="63"/>
      <c r="V595" s="63"/>
      <c r="W595" s="63"/>
      <c r="X595" s="63"/>
      <c r="Y595" s="63"/>
      <c r="Z595" s="63"/>
      <c r="AA595" s="63"/>
      <c r="AB595" s="63"/>
      <c r="AC595" s="63"/>
      <c r="AD595" s="63"/>
      <c r="AE595" s="63"/>
      <c r="AF595" s="63"/>
      <c r="AG595" s="63"/>
      <c r="AH595" s="63"/>
      <c r="AI595" s="63"/>
      <c r="AJ595" s="63"/>
      <c r="AK595" s="63"/>
      <c r="AL595" s="63"/>
      <c r="AM595" s="63"/>
    </row>
    <row r="596" spans="1:39" x14ac:dyDescent="0.15">
      <c r="A596" s="105"/>
      <c r="B596" s="87"/>
      <c r="C596" s="87"/>
      <c r="D596" s="87"/>
      <c r="E596" s="87"/>
      <c r="F596" s="87"/>
      <c r="G596" s="87"/>
      <c r="H596" s="87"/>
      <c r="I596" s="87"/>
      <c r="J596" s="87"/>
      <c r="K596" s="87"/>
      <c r="L596" s="87"/>
      <c r="M596" s="87"/>
      <c r="N596" s="87"/>
      <c r="O596" s="87"/>
      <c r="P596" s="87"/>
      <c r="Q596" s="87"/>
      <c r="R596" s="87"/>
      <c r="S596" s="87"/>
      <c r="T596" s="63"/>
      <c r="U596" s="63"/>
      <c r="V596" s="63"/>
      <c r="W596" s="63"/>
      <c r="X596" s="63"/>
      <c r="Y596" s="63"/>
      <c r="Z596" s="63"/>
      <c r="AA596" s="63"/>
      <c r="AB596" s="63"/>
      <c r="AC596" s="63"/>
      <c r="AD596" s="63"/>
      <c r="AE596" s="63"/>
      <c r="AF596" s="63"/>
      <c r="AG596" s="63"/>
      <c r="AH596" s="63"/>
      <c r="AI596" s="63"/>
      <c r="AJ596" s="63"/>
      <c r="AK596" s="63"/>
      <c r="AL596" s="63"/>
      <c r="AM596" s="63"/>
    </row>
    <row r="597" spans="1:39" x14ac:dyDescent="0.15">
      <c r="A597" s="105"/>
      <c r="B597" s="87"/>
      <c r="C597" s="87"/>
      <c r="D597" s="87"/>
      <c r="E597" s="87"/>
      <c r="F597" s="87"/>
      <c r="G597" s="87"/>
      <c r="H597" s="87"/>
      <c r="I597" s="87"/>
      <c r="J597" s="87"/>
      <c r="K597" s="87"/>
      <c r="L597" s="87"/>
      <c r="M597" s="87"/>
      <c r="N597" s="87"/>
      <c r="O597" s="87"/>
      <c r="P597" s="87"/>
      <c r="Q597" s="87"/>
      <c r="R597" s="87"/>
      <c r="S597" s="87"/>
      <c r="T597" s="63"/>
      <c r="U597" s="63"/>
      <c r="V597" s="63"/>
      <c r="W597" s="63"/>
      <c r="X597" s="63"/>
      <c r="Y597" s="63"/>
      <c r="Z597" s="63"/>
      <c r="AA597" s="63"/>
      <c r="AB597" s="63"/>
      <c r="AC597" s="63"/>
      <c r="AD597" s="63"/>
      <c r="AE597" s="63"/>
      <c r="AF597" s="63"/>
      <c r="AG597" s="63"/>
      <c r="AH597" s="63"/>
      <c r="AI597" s="63"/>
      <c r="AJ597" s="63"/>
      <c r="AK597" s="63"/>
      <c r="AL597" s="63"/>
      <c r="AM597" s="63"/>
    </row>
    <row r="598" spans="1:39" x14ac:dyDescent="0.15">
      <c r="A598" s="105"/>
      <c r="B598" s="87"/>
      <c r="C598" s="87"/>
      <c r="D598" s="87"/>
      <c r="E598" s="87"/>
      <c r="F598" s="87"/>
      <c r="G598" s="87"/>
      <c r="H598" s="87"/>
      <c r="I598" s="87"/>
      <c r="J598" s="87"/>
      <c r="K598" s="87"/>
      <c r="L598" s="87"/>
      <c r="M598" s="87"/>
      <c r="N598" s="87"/>
      <c r="O598" s="87"/>
      <c r="P598" s="87"/>
      <c r="Q598" s="87"/>
      <c r="R598" s="87"/>
      <c r="S598" s="87"/>
      <c r="T598" s="63"/>
      <c r="U598" s="63"/>
      <c r="V598" s="63"/>
      <c r="W598" s="63"/>
      <c r="X598" s="63"/>
      <c r="Y598" s="63"/>
      <c r="Z598" s="63"/>
      <c r="AA598" s="63"/>
      <c r="AB598" s="63"/>
      <c r="AC598" s="63"/>
      <c r="AD598" s="63"/>
      <c r="AE598" s="63"/>
      <c r="AF598" s="63"/>
      <c r="AG598" s="63"/>
      <c r="AH598" s="63"/>
      <c r="AI598" s="63"/>
      <c r="AJ598" s="63"/>
      <c r="AK598" s="63"/>
      <c r="AL598" s="63"/>
      <c r="AM598" s="63"/>
    </row>
    <row r="599" spans="1:39" x14ac:dyDescent="0.15">
      <c r="A599" s="105"/>
      <c r="B599" s="87"/>
      <c r="C599" s="87"/>
      <c r="D599" s="87"/>
      <c r="E599" s="87"/>
      <c r="F599" s="87"/>
      <c r="G599" s="87"/>
      <c r="H599" s="87"/>
      <c r="I599" s="87"/>
      <c r="J599" s="87"/>
      <c r="K599" s="87"/>
      <c r="L599" s="87"/>
      <c r="M599" s="87"/>
      <c r="N599" s="87"/>
      <c r="O599" s="87"/>
      <c r="P599" s="87"/>
      <c r="Q599" s="87"/>
      <c r="R599" s="87"/>
      <c r="S599" s="87"/>
      <c r="T599" s="63"/>
      <c r="U599" s="63"/>
      <c r="V599" s="63"/>
      <c r="W599" s="63"/>
      <c r="X599" s="63"/>
      <c r="Y599" s="63"/>
      <c r="Z599" s="63"/>
      <c r="AA599" s="63"/>
      <c r="AB599" s="63"/>
      <c r="AC599" s="63"/>
      <c r="AD599" s="63"/>
      <c r="AE599" s="63"/>
      <c r="AF599" s="63"/>
      <c r="AG599" s="63"/>
      <c r="AH599" s="63"/>
      <c r="AI599" s="63"/>
      <c r="AJ599" s="63"/>
      <c r="AK599" s="63"/>
      <c r="AL599" s="63"/>
      <c r="AM599" s="63"/>
    </row>
    <row r="600" spans="1:39" x14ac:dyDescent="0.15">
      <c r="A600" s="105"/>
      <c r="B600" s="87"/>
      <c r="C600" s="87"/>
      <c r="D600" s="87"/>
      <c r="E600" s="87"/>
      <c r="F600" s="87"/>
      <c r="G600" s="87"/>
      <c r="H600" s="87"/>
      <c r="I600" s="87"/>
      <c r="J600" s="87"/>
      <c r="K600" s="87"/>
      <c r="L600" s="87"/>
      <c r="M600" s="87"/>
      <c r="N600" s="87"/>
      <c r="O600" s="87"/>
      <c r="P600" s="87"/>
      <c r="Q600" s="87"/>
      <c r="R600" s="87"/>
      <c r="S600" s="87"/>
      <c r="T600" s="63"/>
      <c r="U600" s="63"/>
      <c r="V600" s="63"/>
      <c r="W600" s="63"/>
      <c r="X600" s="63"/>
      <c r="Y600" s="63"/>
      <c r="Z600" s="63"/>
      <c r="AA600" s="63"/>
      <c r="AB600" s="63"/>
      <c r="AC600" s="63"/>
      <c r="AD600" s="63"/>
      <c r="AE600" s="63"/>
      <c r="AF600" s="63"/>
      <c r="AG600" s="63"/>
      <c r="AH600" s="63"/>
      <c r="AI600" s="63"/>
      <c r="AJ600" s="63"/>
      <c r="AK600" s="63"/>
      <c r="AL600" s="63"/>
      <c r="AM600" s="63"/>
    </row>
    <row r="601" spans="1:39" x14ac:dyDescent="0.15">
      <c r="A601" s="105"/>
      <c r="B601" s="87"/>
      <c r="C601" s="87"/>
      <c r="D601" s="87"/>
      <c r="E601" s="87"/>
      <c r="F601" s="87"/>
      <c r="G601" s="87"/>
      <c r="H601" s="87"/>
      <c r="I601" s="87"/>
      <c r="J601" s="87"/>
      <c r="K601" s="87"/>
      <c r="L601" s="87"/>
      <c r="M601" s="87"/>
      <c r="N601" s="87"/>
      <c r="O601" s="87"/>
      <c r="P601" s="87"/>
      <c r="Q601" s="87"/>
      <c r="R601" s="87"/>
      <c r="S601" s="87"/>
      <c r="T601" s="63"/>
      <c r="U601" s="63"/>
      <c r="V601" s="63"/>
      <c r="W601" s="63"/>
      <c r="X601" s="63"/>
      <c r="Y601" s="63"/>
      <c r="Z601" s="63"/>
      <c r="AA601" s="63"/>
      <c r="AB601" s="63"/>
      <c r="AC601" s="63"/>
      <c r="AD601" s="63"/>
      <c r="AE601" s="63"/>
      <c r="AF601" s="63"/>
      <c r="AG601" s="63"/>
      <c r="AH601" s="63"/>
      <c r="AI601" s="63"/>
      <c r="AJ601" s="63"/>
      <c r="AK601" s="63"/>
      <c r="AL601" s="63"/>
      <c r="AM601" s="63"/>
    </row>
    <row r="602" spans="1:39" x14ac:dyDescent="0.15">
      <c r="A602" s="105"/>
      <c r="B602" s="87"/>
      <c r="C602" s="87"/>
      <c r="D602" s="87"/>
      <c r="E602" s="87"/>
      <c r="F602" s="87"/>
      <c r="G602" s="87"/>
      <c r="H602" s="87"/>
      <c r="I602" s="87"/>
      <c r="J602" s="87"/>
      <c r="K602" s="87"/>
      <c r="L602" s="87"/>
      <c r="M602" s="87"/>
      <c r="N602" s="87"/>
      <c r="O602" s="87"/>
      <c r="P602" s="87"/>
      <c r="Q602" s="87"/>
      <c r="R602" s="87"/>
      <c r="S602" s="87"/>
      <c r="T602" s="63"/>
      <c r="U602" s="63"/>
      <c r="V602" s="63"/>
      <c r="W602" s="63"/>
      <c r="X602" s="63"/>
      <c r="Y602" s="63"/>
      <c r="Z602" s="63"/>
      <c r="AA602" s="63"/>
      <c r="AB602" s="63"/>
      <c r="AC602" s="63"/>
      <c r="AD602" s="63"/>
      <c r="AE602" s="63"/>
      <c r="AF602" s="63"/>
      <c r="AG602" s="63"/>
      <c r="AH602" s="63"/>
      <c r="AI602" s="63"/>
      <c r="AJ602" s="63"/>
      <c r="AK602" s="63"/>
      <c r="AL602" s="63"/>
      <c r="AM602" s="63"/>
    </row>
    <row r="603" spans="1:39" x14ac:dyDescent="0.15">
      <c r="A603" s="105"/>
      <c r="B603" s="87"/>
      <c r="C603" s="87"/>
      <c r="D603" s="87"/>
      <c r="E603" s="87"/>
      <c r="F603" s="87"/>
      <c r="G603" s="87"/>
      <c r="H603" s="87"/>
      <c r="I603" s="87"/>
      <c r="J603" s="87"/>
      <c r="K603" s="87"/>
      <c r="L603" s="87"/>
      <c r="M603" s="87"/>
      <c r="N603" s="87"/>
      <c r="O603" s="87"/>
      <c r="P603" s="87"/>
      <c r="Q603" s="87"/>
      <c r="R603" s="87"/>
      <c r="S603" s="87"/>
      <c r="T603" s="63"/>
      <c r="U603" s="63"/>
      <c r="V603" s="63"/>
      <c r="W603" s="63"/>
      <c r="X603" s="63"/>
      <c r="Y603" s="63"/>
      <c r="Z603" s="63"/>
      <c r="AA603" s="63"/>
      <c r="AB603" s="63"/>
      <c r="AC603" s="63"/>
      <c r="AD603" s="63"/>
      <c r="AE603" s="63"/>
      <c r="AF603" s="63"/>
      <c r="AG603" s="63"/>
      <c r="AH603" s="63"/>
      <c r="AI603" s="63"/>
      <c r="AJ603" s="63"/>
      <c r="AK603" s="63"/>
      <c r="AL603" s="63"/>
      <c r="AM603" s="63"/>
    </row>
    <row r="604" spans="1:39" x14ac:dyDescent="0.15">
      <c r="A604" s="105"/>
      <c r="B604" s="87"/>
      <c r="C604" s="87"/>
      <c r="D604" s="87"/>
      <c r="E604" s="87"/>
      <c r="F604" s="87"/>
      <c r="G604" s="87"/>
      <c r="H604" s="87"/>
      <c r="I604" s="87"/>
      <c r="J604" s="87"/>
      <c r="K604" s="87"/>
      <c r="L604" s="87"/>
      <c r="M604" s="87"/>
      <c r="N604" s="87"/>
      <c r="O604" s="87"/>
      <c r="P604" s="87"/>
      <c r="Q604" s="87"/>
      <c r="R604" s="87"/>
      <c r="S604" s="87"/>
      <c r="T604" s="63"/>
      <c r="U604" s="63"/>
      <c r="V604" s="63"/>
      <c r="W604" s="63"/>
      <c r="X604" s="63"/>
      <c r="Y604" s="63"/>
      <c r="Z604" s="63"/>
      <c r="AA604" s="63"/>
      <c r="AB604" s="63"/>
      <c r="AC604" s="63"/>
      <c r="AD604" s="63"/>
      <c r="AE604" s="63"/>
      <c r="AF604" s="63"/>
      <c r="AG604" s="63"/>
      <c r="AH604" s="63"/>
      <c r="AI604" s="63"/>
      <c r="AJ604" s="63"/>
      <c r="AK604" s="63"/>
      <c r="AL604" s="63"/>
      <c r="AM604" s="63"/>
    </row>
    <row r="605" spans="1:39" x14ac:dyDescent="0.15">
      <c r="A605" s="105"/>
      <c r="B605" s="87"/>
      <c r="C605" s="87"/>
      <c r="D605" s="87"/>
      <c r="E605" s="87"/>
      <c r="F605" s="87"/>
      <c r="G605" s="87"/>
      <c r="H605" s="87"/>
      <c r="I605" s="87"/>
      <c r="J605" s="87"/>
      <c r="K605" s="87"/>
      <c r="L605" s="87"/>
      <c r="M605" s="87"/>
      <c r="N605" s="87"/>
      <c r="O605" s="87"/>
      <c r="P605" s="87"/>
      <c r="Q605" s="87"/>
      <c r="R605" s="87"/>
      <c r="S605" s="87"/>
      <c r="T605" s="63"/>
      <c r="U605" s="63"/>
      <c r="V605" s="63"/>
      <c r="W605" s="63"/>
      <c r="X605" s="63"/>
      <c r="Y605" s="63"/>
      <c r="Z605" s="63"/>
      <c r="AA605" s="63"/>
      <c r="AB605" s="63"/>
      <c r="AC605" s="63"/>
      <c r="AD605" s="63"/>
      <c r="AE605" s="63"/>
      <c r="AF605" s="63"/>
      <c r="AG605" s="63"/>
      <c r="AH605" s="63"/>
      <c r="AI605" s="63"/>
      <c r="AJ605" s="63"/>
      <c r="AK605" s="63"/>
      <c r="AL605" s="63"/>
      <c r="AM605" s="63"/>
    </row>
    <row r="606" spans="1:39" x14ac:dyDescent="0.15">
      <c r="A606" s="105"/>
      <c r="B606" s="87"/>
      <c r="C606" s="87"/>
      <c r="D606" s="87"/>
      <c r="E606" s="87"/>
      <c r="F606" s="87"/>
      <c r="G606" s="87"/>
      <c r="H606" s="87"/>
      <c r="I606" s="87"/>
      <c r="J606" s="87"/>
      <c r="K606" s="87"/>
      <c r="L606" s="87"/>
      <c r="M606" s="87"/>
      <c r="N606" s="87"/>
      <c r="O606" s="87"/>
      <c r="P606" s="87"/>
      <c r="Q606" s="87"/>
      <c r="R606" s="87"/>
      <c r="S606" s="87"/>
      <c r="T606" s="63"/>
      <c r="U606" s="63"/>
      <c r="V606" s="63"/>
      <c r="W606" s="63"/>
      <c r="X606" s="63"/>
      <c r="Y606" s="63"/>
      <c r="Z606" s="63"/>
      <c r="AA606" s="63"/>
      <c r="AB606" s="63"/>
      <c r="AC606" s="63"/>
      <c r="AD606" s="63"/>
      <c r="AE606" s="63"/>
      <c r="AF606" s="63"/>
      <c r="AG606" s="63"/>
      <c r="AH606" s="63"/>
      <c r="AI606" s="63"/>
      <c r="AJ606" s="63"/>
      <c r="AK606" s="63"/>
      <c r="AL606" s="63"/>
      <c r="AM606" s="63"/>
    </row>
    <row r="607" spans="1:39" x14ac:dyDescent="0.15">
      <c r="A607" s="105"/>
      <c r="B607" s="87"/>
      <c r="C607" s="87"/>
      <c r="D607" s="87"/>
      <c r="E607" s="87"/>
      <c r="F607" s="87"/>
      <c r="G607" s="87"/>
      <c r="H607" s="87"/>
      <c r="I607" s="87"/>
      <c r="J607" s="87"/>
      <c r="K607" s="87"/>
      <c r="L607" s="87"/>
      <c r="M607" s="87"/>
      <c r="N607" s="87"/>
      <c r="O607" s="87"/>
      <c r="P607" s="87"/>
      <c r="Q607" s="87"/>
      <c r="R607" s="87"/>
      <c r="S607" s="87"/>
      <c r="T607" s="63"/>
      <c r="U607" s="63"/>
      <c r="V607" s="63"/>
      <c r="W607" s="63"/>
      <c r="X607" s="63"/>
      <c r="Y607" s="63"/>
      <c r="Z607" s="63"/>
      <c r="AA607" s="63"/>
      <c r="AB607" s="63"/>
      <c r="AC607" s="63"/>
      <c r="AD607" s="63"/>
      <c r="AE607" s="63"/>
      <c r="AF607" s="63"/>
      <c r="AG607" s="63"/>
      <c r="AH607" s="63"/>
      <c r="AI607" s="63"/>
      <c r="AJ607" s="63"/>
      <c r="AK607" s="63"/>
      <c r="AL607" s="63"/>
      <c r="AM607" s="63"/>
    </row>
    <row r="608" spans="1:39" x14ac:dyDescent="0.15">
      <c r="A608" s="105"/>
      <c r="B608" s="87"/>
      <c r="C608" s="87"/>
      <c r="D608" s="87"/>
      <c r="E608" s="87"/>
      <c r="F608" s="87"/>
      <c r="G608" s="87"/>
      <c r="H608" s="87"/>
      <c r="I608" s="87"/>
      <c r="J608" s="87"/>
      <c r="K608" s="87"/>
      <c r="L608" s="87"/>
      <c r="M608" s="87"/>
      <c r="N608" s="87"/>
      <c r="O608" s="87"/>
      <c r="P608" s="87"/>
      <c r="Q608" s="87"/>
      <c r="R608" s="87"/>
      <c r="S608" s="87"/>
      <c r="T608" s="63"/>
      <c r="U608" s="63"/>
      <c r="V608" s="63"/>
      <c r="W608" s="63"/>
      <c r="X608" s="63"/>
      <c r="Y608" s="63"/>
      <c r="Z608" s="63"/>
      <c r="AA608" s="63"/>
      <c r="AB608" s="63"/>
      <c r="AC608" s="63"/>
      <c r="AD608" s="63"/>
      <c r="AE608" s="63"/>
      <c r="AF608" s="63"/>
      <c r="AG608" s="63"/>
      <c r="AH608" s="63"/>
      <c r="AI608" s="63"/>
      <c r="AJ608" s="63"/>
      <c r="AK608" s="63"/>
      <c r="AL608" s="63"/>
      <c r="AM608" s="63"/>
    </row>
    <row r="609" spans="1:39" x14ac:dyDescent="0.15">
      <c r="A609" s="105"/>
      <c r="B609" s="87"/>
      <c r="C609" s="87"/>
      <c r="D609" s="87"/>
      <c r="E609" s="87"/>
      <c r="F609" s="87"/>
      <c r="G609" s="87"/>
      <c r="H609" s="87"/>
      <c r="I609" s="87"/>
      <c r="J609" s="87"/>
      <c r="K609" s="87"/>
      <c r="L609" s="87"/>
      <c r="M609" s="87"/>
      <c r="N609" s="87"/>
      <c r="O609" s="87"/>
      <c r="P609" s="87"/>
      <c r="Q609" s="87"/>
      <c r="R609" s="87"/>
      <c r="S609" s="87"/>
      <c r="T609" s="63"/>
      <c r="U609" s="63"/>
      <c r="V609" s="63"/>
      <c r="W609" s="63"/>
      <c r="X609" s="63"/>
      <c r="Y609" s="63"/>
      <c r="Z609" s="63"/>
      <c r="AA609" s="63"/>
      <c r="AB609" s="63"/>
      <c r="AC609" s="63"/>
      <c r="AD609" s="63"/>
      <c r="AE609" s="63"/>
      <c r="AF609" s="63"/>
      <c r="AG609" s="63"/>
      <c r="AH609" s="63"/>
      <c r="AI609" s="63"/>
      <c r="AJ609" s="63"/>
      <c r="AK609" s="63"/>
      <c r="AL609" s="63"/>
      <c r="AM609" s="63"/>
    </row>
    <row r="610" spans="1:39" x14ac:dyDescent="0.15">
      <c r="A610" s="105"/>
      <c r="B610" s="87"/>
      <c r="C610" s="87"/>
      <c r="D610" s="87"/>
      <c r="E610" s="87"/>
      <c r="F610" s="87"/>
      <c r="G610" s="87"/>
      <c r="H610" s="87"/>
      <c r="I610" s="87"/>
      <c r="J610" s="87"/>
      <c r="K610" s="87"/>
      <c r="L610" s="87"/>
      <c r="M610" s="87"/>
      <c r="N610" s="87"/>
      <c r="O610" s="87"/>
      <c r="P610" s="87"/>
      <c r="Q610" s="87"/>
      <c r="R610" s="87"/>
      <c r="S610" s="87"/>
      <c r="T610" s="63"/>
      <c r="U610" s="63"/>
      <c r="V610" s="63"/>
      <c r="W610" s="63"/>
      <c r="X610" s="63"/>
      <c r="Y610" s="63"/>
      <c r="Z610" s="63"/>
      <c r="AA610" s="63"/>
      <c r="AB610" s="63"/>
      <c r="AC610" s="63"/>
      <c r="AD610" s="63"/>
      <c r="AE610" s="63"/>
      <c r="AF610" s="63"/>
      <c r="AG610" s="63"/>
      <c r="AH610" s="63"/>
      <c r="AI610" s="63"/>
      <c r="AJ610" s="63"/>
      <c r="AK610" s="63"/>
      <c r="AL610" s="63"/>
      <c r="AM610" s="63"/>
    </row>
    <row r="611" spans="1:39" x14ac:dyDescent="0.15">
      <c r="A611" s="105"/>
      <c r="B611" s="87"/>
      <c r="C611" s="87"/>
      <c r="D611" s="87"/>
      <c r="E611" s="87"/>
      <c r="F611" s="87"/>
      <c r="G611" s="87"/>
      <c r="H611" s="87"/>
      <c r="I611" s="87"/>
      <c r="J611" s="87"/>
      <c r="K611" s="87"/>
      <c r="L611" s="87"/>
      <c r="M611" s="87"/>
      <c r="N611" s="87"/>
      <c r="O611" s="87"/>
      <c r="P611" s="87"/>
      <c r="Q611" s="87"/>
      <c r="R611" s="87"/>
      <c r="S611" s="87"/>
      <c r="T611" s="63"/>
      <c r="U611" s="63"/>
      <c r="V611" s="63"/>
      <c r="W611" s="63"/>
      <c r="X611" s="63"/>
      <c r="Y611" s="63"/>
      <c r="Z611" s="63"/>
      <c r="AA611" s="63"/>
      <c r="AB611" s="63"/>
      <c r="AC611" s="63"/>
      <c r="AD611" s="63"/>
      <c r="AE611" s="63"/>
      <c r="AF611" s="63"/>
      <c r="AG611" s="63"/>
      <c r="AH611" s="63"/>
      <c r="AI611" s="63"/>
      <c r="AJ611" s="63"/>
      <c r="AK611" s="63"/>
      <c r="AL611" s="63"/>
      <c r="AM611" s="63"/>
    </row>
    <row r="612" spans="1:39" x14ac:dyDescent="0.15">
      <c r="A612" s="105"/>
      <c r="B612" s="87"/>
      <c r="C612" s="87"/>
      <c r="D612" s="87"/>
      <c r="E612" s="87"/>
      <c r="F612" s="87"/>
      <c r="G612" s="87"/>
      <c r="H612" s="87"/>
      <c r="I612" s="87"/>
      <c r="J612" s="87"/>
      <c r="K612" s="87"/>
      <c r="L612" s="87"/>
      <c r="M612" s="87"/>
      <c r="N612" s="87"/>
      <c r="O612" s="87"/>
      <c r="P612" s="87"/>
      <c r="Q612" s="87"/>
      <c r="R612" s="87"/>
      <c r="S612" s="87"/>
      <c r="T612" s="63"/>
      <c r="U612" s="63"/>
      <c r="V612" s="63"/>
      <c r="W612" s="63"/>
      <c r="X612" s="63"/>
      <c r="Y612" s="63"/>
      <c r="Z612" s="63"/>
      <c r="AA612" s="63"/>
      <c r="AB612" s="63"/>
      <c r="AC612" s="63"/>
      <c r="AD612" s="63"/>
      <c r="AE612" s="63"/>
      <c r="AF612" s="63"/>
      <c r="AG612" s="63"/>
      <c r="AH612" s="63"/>
      <c r="AI612" s="63"/>
      <c r="AJ612" s="63"/>
      <c r="AK612" s="63"/>
      <c r="AL612" s="63"/>
      <c r="AM612" s="63"/>
    </row>
    <row r="613" spans="1:39" x14ac:dyDescent="0.15">
      <c r="A613" s="105"/>
      <c r="B613" s="87"/>
      <c r="C613" s="87"/>
      <c r="D613" s="87"/>
      <c r="E613" s="87"/>
      <c r="F613" s="87"/>
      <c r="G613" s="87"/>
      <c r="H613" s="87"/>
      <c r="I613" s="87"/>
      <c r="J613" s="87"/>
      <c r="K613" s="87"/>
      <c r="L613" s="87"/>
      <c r="M613" s="87"/>
      <c r="N613" s="87"/>
      <c r="O613" s="87"/>
      <c r="P613" s="87"/>
      <c r="Q613" s="87"/>
      <c r="R613" s="87"/>
      <c r="S613" s="87"/>
      <c r="T613" s="63"/>
      <c r="U613" s="63"/>
      <c r="V613" s="63"/>
      <c r="W613" s="63"/>
      <c r="X613" s="63"/>
      <c r="Y613" s="63"/>
      <c r="Z613" s="63"/>
      <c r="AA613" s="63"/>
      <c r="AB613" s="63"/>
      <c r="AC613" s="63"/>
      <c r="AD613" s="63"/>
      <c r="AE613" s="63"/>
      <c r="AF613" s="63"/>
      <c r="AG613" s="63"/>
      <c r="AH613" s="63"/>
      <c r="AI613" s="63"/>
      <c r="AJ613" s="63"/>
      <c r="AK613" s="63"/>
      <c r="AL613" s="63"/>
      <c r="AM613" s="63"/>
    </row>
    <row r="614" spans="1:39" x14ac:dyDescent="0.15">
      <c r="A614" s="105"/>
      <c r="B614" s="87"/>
      <c r="C614" s="87"/>
      <c r="D614" s="87"/>
      <c r="E614" s="87"/>
      <c r="F614" s="87"/>
      <c r="G614" s="87"/>
      <c r="H614" s="87"/>
      <c r="I614" s="87"/>
      <c r="J614" s="87"/>
      <c r="K614" s="87"/>
      <c r="L614" s="87"/>
      <c r="M614" s="87"/>
      <c r="N614" s="87"/>
      <c r="O614" s="87"/>
      <c r="P614" s="87"/>
      <c r="Q614" s="87"/>
      <c r="R614" s="87"/>
      <c r="S614" s="87"/>
      <c r="T614" s="63"/>
      <c r="U614" s="63"/>
      <c r="V614" s="63"/>
      <c r="W614" s="63"/>
      <c r="X614" s="63"/>
      <c r="Y614" s="63"/>
      <c r="Z614" s="63"/>
      <c r="AA614" s="63"/>
      <c r="AB614" s="63"/>
      <c r="AC614" s="63"/>
      <c r="AD614" s="63"/>
      <c r="AE614" s="63"/>
      <c r="AF614" s="63"/>
      <c r="AG614" s="63"/>
      <c r="AH614" s="63"/>
      <c r="AI614" s="63"/>
      <c r="AJ614" s="63"/>
      <c r="AK614" s="63"/>
      <c r="AL614" s="63"/>
      <c r="AM614" s="63"/>
    </row>
    <row r="615" spans="1:39" x14ac:dyDescent="0.15">
      <c r="A615" s="105"/>
      <c r="B615" s="87"/>
      <c r="C615" s="87"/>
      <c r="D615" s="87"/>
      <c r="E615" s="87"/>
      <c r="F615" s="87"/>
      <c r="G615" s="87"/>
      <c r="H615" s="87"/>
      <c r="I615" s="87"/>
      <c r="J615" s="87"/>
      <c r="K615" s="87"/>
      <c r="L615" s="87"/>
      <c r="M615" s="87"/>
      <c r="N615" s="87"/>
      <c r="O615" s="87"/>
      <c r="P615" s="87"/>
      <c r="Q615" s="87"/>
      <c r="R615" s="87"/>
      <c r="S615" s="87"/>
      <c r="T615" s="63"/>
      <c r="U615" s="63"/>
      <c r="V615" s="63"/>
      <c r="W615" s="63"/>
      <c r="X615" s="63"/>
      <c r="Y615" s="63"/>
      <c r="Z615" s="63"/>
      <c r="AA615" s="63"/>
      <c r="AB615" s="63"/>
      <c r="AC615" s="63"/>
      <c r="AD615" s="63"/>
      <c r="AE615" s="63"/>
      <c r="AF615" s="63"/>
      <c r="AG615" s="63"/>
      <c r="AH615" s="63"/>
      <c r="AI615" s="63"/>
      <c r="AJ615" s="63"/>
      <c r="AK615" s="63"/>
      <c r="AL615" s="63"/>
      <c r="AM615" s="63"/>
    </row>
    <row r="616" spans="1:39" x14ac:dyDescent="0.15">
      <c r="A616" s="105"/>
      <c r="B616" s="87"/>
      <c r="C616" s="87"/>
      <c r="D616" s="87"/>
      <c r="E616" s="87"/>
      <c r="F616" s="87"/>
      <c r="G616" s="87"/>
      <c r="H616" s="87"/>
      <c r="I616" s="87"/>
      <c r="J616" s="87"/>
      <c r="K616" s="87"/>
      <c r="L616" s="87"/>
      <c r="M616" s="87"/>
      <c r="N616" s="87"/>
      <c r="O616" s="87"/>
      <c r="P616" s="87"/>
      <c r="Q616" s="87"/>
      <c r="R616" s="87"/>
      <c r="S616" s="87"/>
      <c r="T616" s="63"/>
      <c r="U616" s="63"/>
      <c r="V616" s="63"/>
      <c r="W616" s="63"/>
      <c r="X616" s="63"/>
      <c r="Y616" s="63"/>
      <c r="Z616" s="63"/>
      <c r="AA616" s="63"/>
      <c r="AB616" s="63"/>
      <c r="AC616" s="63"/>
      <c r="AD616" s="63"/>
      <c r="AE616" s="63"/>
      <c r="AF616" s="63"/>
      <c r="AG616" s="63"/>
      <c r="AH616" s="63"/>
      <c r="AI616" s="63"/>
      <c r="AJ616" s="63"/>
      <c r="AK616" s="63"/>
      <c r="AL616" s="63"/>
      <c r="AM616" s="63"/>
    </row>
    <row r="617" spans="1:39" x14ac:dyDescent="0.15">
      <c r="A617" s="105"/>
      <c r="B617" s="87"/>
      <c r="C617" s="87"/>
      <c r="D617" s="87"/>
      <c r="E617" s="87"/>
      <c r="F617" s="87"/>
      <c r="G617" s="87"/>
      <c r="H617" s="87"/>
      <c r="I617" s="87"/>
      <c r="J617" s="87"/>
      <c r="K617" s="87"/>
      <c r="L617" s="87"/>
      <c r="M617" s="87"/>
      <c r="N617" s="87"/>
      <c r="O617" s="87"/>
      <c r="P617" s="87"/>
      <c r="Q617" s="87"/>
      <c r="R617" s="87"/>
      <c r="S617" s="87"/>
      <c r="T617" s="63"/>
      <c r="U617" s="63"/>
      <c r="V617" s="63"/>
      <c r="W617" s="63"/>
      <c r="X617" s="63"/>
      <c r="Y617" s="63"/>
      <c r="Z617" s="63"/>
      <c r="AA617" s="63"/>
      <c r="AB617" s="63"/>
      <c r="AC617" s="63"/>
      <c r="AD617" s="63"/>
      <c r="AE617" s="63"/>
      <c r="AF617" s="63"/>
      <c r="AG617" s="63"/>
      <c r="AH617" s="63"/>
      <c r="AI617" s="63"/>
      <c r="AJ617" s="63"/>
      <c r="AK617" s="63"/>
      <c r="AL617" s="63"/>
      <c r="AM617" s="63"/>
    </row>
    <row r="618" spans="1:39" x14ac:dyDescent="0.15">
      <c r="A618" s="105"/>
      <c r="B618" s="87"/>
      <c r="C618" s="87"/>
      <c r="D618" s="87"/>
      <c r="E618" s="87"/>
      <c r="F618" s="87"/>
      <c r="G618" s="87"/>
      <c r="H618" s="87"/>
      <c r="I618" s="87"/>
      <c r="J618" s="87"/>
      <c r="K618" s="87"/>
      <c r="L618" s="87"/>
      <c r="M618" s="87"/>
      <c r="N618" s="87"/>
      <c r="O618" s="87"/>
      <c r="P618" s="87"/>
      <c r="Q618" s="87"/>
      <c r="R618" s="87"/>
      <c r="S618" s="87"/>
      <c r="T618" s="63"/>
      <c r="U618" s="63"/>
      <c r="V618" s="63"/>
      <c r="W618" s="63"/>
      <c r="X618" s="63"/>
      <c r="Y618" s="63"/>
      <c r="Z618" s="63"/>
      <c r="AA618" s="63"/>
      <c r="AB618" s="63"/>
      <c r="AC618" s="63"/>
      <c r="AD618" s="63"/>
      <c r="AE618" s="63"/>
      <c r="AF618" s="63"/>
      <c r="AG618" s="63"/>
      <c r="AH618" s="63"/>
      <c r="AI618" s="63"/>
      <c r="AJ618" s="63"/>
      <c r="AK618" s="63"/>
      <c r="AL618" s="63"/>
      <c r="AM618" s="63"/>
    </row>
    <row r="619" spans="1:39" x14ac:dyDescent="0.15">
      <c r="A619" s="105"/>
      <c r="B619" s="87"/>
      <c r="C619" s="87"/>
      <c r="D619" s="87"/>
      <c r="E619" s="87"/>
      <c r="F619" s="87"/>
      <c r="G619" s="87"/>
      <c r="H619" s="87"/>
      <c r="I619" s="87"/>
      <c r="J619" s="87"/>
      <c r="K619" s="87"/>
      <c r="L619" s="87"/>
      <c r="M619" s="87"/>
      <c r="N619" s="87"/>
      <c r="O619" s="87"/>
      <c r="P619" s="87"/>
      <c r="Q619" s="87"/>
      <c r="R619" s="87"/>
      <c r="S619" s="87"/>
      <c r="T619" s="63"/>
      <c r="U619" s="63"/>
      <c r="V619" s="63"/>
      <c r="W619" s="63"/>
      <c r="X619" s="63"/>
      <c r="Y619" s="63"/>
      <c r="Z619" s="63"/>
      <c r="AA619" s="63"/>
      <c r="AB619" s="63"/>
      <c r="AC619" s="63"/>
      <c r="AD619" s="63"/>
      <c r="AE619" s="63"/>
      <c r="AF619" s="63"/>
      <c r="AG619" s="63"/>
      <c r="AH619" s="63"/>
      <c r="AI619" s="63"/>
      <c r="AJ619" s="63"/>
      <c r="AK619" s="63"/>
      <c r="AL619" s="63"/>
      <c r="AM619" s="63"/>
    </row>
    <row r="620" spans="1:39" x14ac:dyDescent="0.15">
      <c r="A620" s="105"/>
      <c r="B620" s="87"/>
      <c r="C620" s="87"/>
      <c r="D620" s="87"/>
      <c r="E620" s="87"/>
      <c r="F620" s="87"/>
      <c r="G620" s="87"/>
      <c r="H620" s="87"/>
      <c r="I620" s="87"/>
      <c r="J620" s="87"/>
      <c r="K620" s="87"/>
      <c r="L620" s="87"/>
      <c r="M620" s="87"/>
      <c r="N620" s="87"/>
      <c r="O620" s="87"/>
      <c r="P620" s="87"/>
      <c r="Q620" s="87"/>
      <c r="R620" s="87"/>
      <c r="S620" s="87"/>
      <c r="T620" s="63"/>
      <c r="U620" s="63"/>
      <c r="V620" s="63"/>
      <c r="W620" s="63"/>
      <c r="X620" s="63"/>
      <c r="Y620" s="63"/>
      <c r="Z620" s="63"/>
      <c r="AA620" s="63"/>
      <c r="AB620" s="63"/>
      <c r="AC620" s="63"/>
      <c r="AD620" s="63"/>
      <c r="AE620" s="63"/>
      <c r="AF620" s="63"/>
      <c r="AG620" s="63"/>
      <c r="AH620" s="63"/>
      <c r="AI620" s="63"/>
      <c r="AJ620" s="63"/>
      <c r="AK620" s="63"/>
      <c r="AL620" s="63"/>
      <c r="AM620" s="63"/>
    </row>
    <row r="621" spans="1:39" x14ac:dyDescent="0.15">
      <c r="A621" s="105"/>
      <c r="B621" s="87"/>
      <c r="C621" s="87"/>
      <c r="D621" s="87"/>
      <c r="E621" s="87"/>
      <c r="F621" s="87"/>
      <c r="G621" s="87"/>
      <c r="H621" s="87"/>
      <c r="I621" s="87"/>
      <c r="J621" s="87"/>
      <c r="K621" s="87"/>
      <c r="L621" s="87"/>
      <c r="M621" s="87"/>
      <c r="N621" s="87"/>
      <c r="O621" s="87"/>
      <c r="P621" s="87"/>
      <c r="Q621" s="87"/>
      <c r="R621" s="87"/>
      <c r="S621" s="87"/>
      <c r="T621" s="63"/>
      <c r="U621" s="63"/>
      <c r="V621" s="63"/>
      <c r="W621" s="63"/>
      <c r="X621" s="63"/>
      <c r="Y621" s="63"/>
      <c r="Z621" s="63"/>
      <c r="AA621" s="63"/>
      <c r="AB621" s="63"/>
      <c r="AC621" s="63"/>
      <c r="AD621" s="63"/>
      <c r="AE621" s="63"/>
      <c r="AF621" s="63"/>
      <c r="AG621" s="63"/>
      <c r="AH621" s="63"/>
      <c r="AI621" s="63"/>
      <c r="AJ621" s="63"/>
      <c r="AK621" s="63"/>
      <c r="AL621" s="63"/>
      <c r="AM621" s="63"/>
    </row>
    <row r="622" spans="1:39" x14ac:dyDescent="0.15">
      <c r="A622" s="105"/>
      <c r="B622" s="87"/>
      <c r="C622" s="87"/>
      <c r="D622" s="87"/>
      <c r="E622" s="87"/>
      <c r="F622" s="87"/>
      <c r="G622" s="87"/>
      <c r="H622" s="87"/>
      <c r="I622" s="87"/>
      <c r="J622" s="87"/>
      <c r="K622" s="87"/>
      <c r="L622" s="87"/>
      <c r="M622" s="87"/>
      <c r="N622" s="87"/>
      <c r="O622" s="87"/>
      <c r="P622" s="87"/>
      <c r="Q622" s="87"/>
      <c r="R622" s="87"/>
      <c r="S622" s="87"/>
      <c r="T622" s="63"/>
      <c r="U622" s="63"/>
      <c r="V622" s="63"/>
      <c r="W622" s="63"/>
      <c r="X622" s="63"/>
      <c r="Y622" s="63"/>
      <c r="Z622" s="63"/>
      <c r="AA622" s="63"/>
      <c r="AB622" s="63"/>
      <c r="AC622" s="63"/>
      <c r="AD622" s="63"/>
      <c r="AE622" s="63"/>
      <c r="AF622" s="63"/>
      <c r="AG622" s="63"/>
      <c r="AH622" s="63"/>
      <c r="AI622" s="63"/>
      <c r="AJ622" s="63"/>
      <c r="AK622" s="63"/>
      <c r="AL622" s="63"/>
      <c r="AM622" s="63"/>
    </row>
    <row r="623" spans="1:39" x14ac:dyDescent="0.15">
      <c r="A623" s="105"/>
      <c r="B623" s="87"/>
      <c r="C623" s="87"/>
      <c r="D623" s="87"/>
      <c r="E623" s="87"/>
      <c r="F623" s="87"/>
      <c r="G623" s="87"/>
      <c r="H623" s="87"/>
      <c r="I623" s="87"/>
      <c r="J623" s="87"/>
      <c r="K623" s="87"/>
      <c r="L623" s="87"/>
      <c r="M623" s="87"/>
      <c r="N623" s="87"/>
      <c r="O623" s="87"/>
      <c r="P623" s="87"/>
      <c r="Q623" s="87"/>
      <c r="R623" s="87"/>
      <c r="S623" s="87"/>
      <c r="T623" s="63"/>
      <c r="U623" s="63"/>
      <c r="V623" s="63"/>
      <c r="W623" s="63"/>
      <c r="X623" s="63"/>
      <c r="Y623" s="63"/>
      <c r="Z623" s="63"/>
      <c r="AA623" s="63"/>
      <c r="AB623" s="63"/>
      <c r="AC623" s="63"/>
      <c r="AD623" s="63"/>
      <c r="AE623" s="63"/>
      <c r="AF623" s="63"/>
      <c r="AG623" s="63"/>
      <c r="AH623" s="63"/>
      <c r="AI623" s="63"/>
      <c r="AJ623" s="63"/>
      <c r="AK623" s="63"/>
      <c r="AL623" s="63"/>
      <c r="AM623" s="63"/>
    </row>
    <row r="624" spans="1:39" x14ac:dyDescent="0.15">
      <c r="A624" s="104"/>
      <c r="B624" s="87"/>
      <c r="C624" s="87"/>
      <c r="D624" s="87"/>
      <c r="E624" s="87"/>
      <c r="F624" s="87"/>
      <c r="G624" s="87"/>
      <c r="H624" s="87"/>
      <c r="I624" s="87"/>
      <c r="J624" s="87"/>
      <c r="K624" s="87"/>
      <c r="L624" s="87"/>
      <c r="M624" s="87"/>
      <c r="N624" s="87"/>
      <c r="O624" s="87"/>
      <c r="P624" s="87"/>
      <c r="Q624" s="87"/>
      <c r="R624" s="87"/>
      <c r="S624" s="87"/>
      <c r="T624" s="63"/>
      <c r="U624" s="63"/>
      <c r="V624" s="63"/>
      <c r="W624" s="63"/>
      <c r="X624" s="63"/>
      <c r="Y624" s="63"/>
      <c r="Z624" s="63"/>
      <c r="AA624" s="63"/>
      <c r="AB624" s="63"/>
      <c r="AC624" s="63"/>
      <c r="AD624" s="63"/>
      <c r="AE624" s="63"/>
      <c r="AF624" s="63"/>
      <c r="AG624" s="63"/>
      <c r="AH624" s="63"/>
      <c r="AI624" s="63"/>
      <c r="AJ624" s="63"/>
      <c r="AK624" s="63"/>
      <c r="AL624" s="63"/>
      <c r="AM624" s="63"/>
    </row>
    <row r="625" spans="1:39" x14ac:dyDescent="0.15">
      <c r="A625" s="63" t="s">
        <v>506</v>
      </c>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row>
    <row r="626" spans="1:39" x14ac:dyDescent="0.1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row>
    <row r="627" spans="1:39" x14ac:dyDescent="0.1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row>
    <row r="628" spans="1:39" x14ac:dyDescent="0.15">
      <c r="A628" s="63" t="s">
        <v>536</v>
      </c>
      <c r="B628" s="63"/>
      <c r="C628" s="63"/>
      <c r="D628" s="63"/>
      <c r="E628" s="63"/>
      <c r="F628" s="63"/>
      <c r="G628" s="63" t="s">
        <v>468</v>
      </c>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row>
    <row r="629" spans="1:39" x14ac:dyDescent="0.15">
      <c r="A629" s="102"/>
      <c r="B629" s="107" t="s">
        <v>443</v>
      </c>
      <c r="C629" s="63"/>
      <c r="D629" s="63"/>
      <c r="E629" s="63"/>
      <c r="F629" s="63"/>
      <c r="G629" s="107" t="s">
        <v>442</v>
      </c>
      <c r="H629" s="107" t="s">
        <v>443</v>
      </c>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row>
    <row r="630" spans="1:39" x14ac:dyDescent="0.15">
      <c r="A630" s="127" t="s">
        <v>130</v>
      </c>
      <c r="B630" s="87"/>
      <c r="C630" s="63"/>
      <c r="D630" s="63"/>
      <c r="E630" s="63"/>
      <c r="F630" s="63"/>
      <c r="G630" s="87"/>
      <c r="H630" s="87"/>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row>
    <row r="631" spans="1:39" x14ac:dyDescent="0.15">
      <c r="A631" s="127" t="s">
        <v>537</v>
      </c>
      <c r="B631" s="87"/>
      <c r="C631" s="63"/>
      <c r="D631" s="63"/>
      <c r="E631" s="63"/>
      <c r="F631" s="63"/>
      <c r="G631" s="87"/>
      <c r="H631" s="87"/>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row>
    <row r="632" spans="1:39" x14ac:dyDescent="0.15">
      <c r="A632" s="127" t="s">
        <v>92</v>
      </c>
      <c r="B632" s="87"/>
      <c r="C632" s="63"/>
      <c r="D632" s="63"/>
      <c r="E632" s="63"/>
      <c r="F632" s="63"/>
      <c r="G632" s="87"/>
      <c r="H632" s="87"/>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row>
    <row r="633" spans="1:39" x14ac:dyDescent="0.15">
      <c r="A633" s="127" t="s">
        <v>538</v>
      </c>
      <c r="B633" s="87"/>
      <c r="C633" s="63"/>
      <c r="D633" s="63"/>
      <c r="E633" s="63"/>
      <c r="F633" s="63"/>
      <c r="G633" s="87"/>
      <c r="H633" s="87"/>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row>
    <row r="634" spans="1:39" x14ac:dyDescent="0.15">
      <c r="A634" s="127" t="s">
        <v>93</v>
      </c>
      <c r="B634" s="87"/>
      <c r="C634" s="63"/>
      <c r="D634" s="63"/>
      <c r="E634" s="63"/>
      <c r="F634" s="63"/>
      <c r="G634" s="87"/>
      <c r="H634" s="87"/>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row>
    <row r="635" spans="1:39" x14ac:dyDescent="0.15">
      <c r="A635" s="127" t="s">
        <v>539</v>
      </c>
      <c r="B635" s="87"/>
      <c r="C635" s="63"/>
      <c r="D635" s="63"/>
      <c r="E635" s="63"/>
      <c r="F635" s="63"/>
      <c r="G635" s="87"/>
      <c r="H635" s="87"/>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row>
    <row r="636" spans="1:39" x14ac:dyDescent="0.15">
      <c r="A636" s="127" t="s">
        <v>361</v>
      </c>
      <c r="B636" s="87"/>
      <c r="C636" s="63"/>
      <c r="D636" s="63"/>
      <c r="E636" s="63"/>
      <c r="F636" s="63"/>
      <c r="G636" s="87"/>
      <c r="H636" s="87"/>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row>
    <row r="637" spans="1:39" x14ac:dyDescent="0.15">
      <c r="A637" s="127" t="s">
        <v>94</v>
      </c>
      <c r="B637" s="87"/>
      <c r="C637" s="63"/>
      <c r="D637" s="63"/>
      <c r="E637" s="63"/>
      <c r="F637" s="63"/>
      <c r="G637" s="87"/>
      <c r="H637" s="87"/>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row>
    <row r="638" spans="1:39" x14ac:dyDescent="0.15">
      <c r="A638" s="127" t="s">
        <v>540</v>
      </c>
      <c r="B638" s="87"/>
      <c r="C638" s="63"/>
      <c r="D638" s="63"/>
      <c r="E638" s="63"/>
      <c r="F638" s="63"/>
      <c r="G638" s="87"/>
      <c r="H638" s="87"/>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row>
    <row r="639" spans="1:39" x14ac:dyDescent="0.15">
      <c r="A639" s="127" t="s">
        <v>95</v>
      </c>
      <c r="B639" s="87"/>
      <c r="C639" s="63"/>
      <c r="D639" s="63"/>
      <c r="E639" s="63"/>
      <c r="F639" s="63"/>
      <c r="G639" s="87"/>
      <c r="H639" s="87"/>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row>
    <row r="640" spans="1:39" x14ac:dyDescent="0.15">
      <c r="A640" s="127" t="s">
        <v>96</v>
      </c>
      <c r="B640" s="87"/>
      <c r="C640" s="63"/>
      <c r="D640" s="63"/>
      <c r="E640" s="63"/>
      <c r="F640" s="63"/>
      <c r="G640" s="87"/>
      <c r="H640" s="87"/>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row>
    <row r="641" spans="1:39" x14ac:dyDescent="0.15">
      <c r="A641" s="127" t="s">
        <v>541</v>
      </c>
      <c r="B641" s="87"/>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row>
    <row r="642" spans="1:39" x14ac:dyDescent="0.15">
      <c r="A642" s="127" t="s">
        <v>542</v>
      </c>
      <c r="B642" s="87"/>
      <c r="C642" s="63"/>
      <c r="D642" s="63"/>
      <c r="E642" s="63"/>
      <c r="F642" s="63"/>
      <c r="G642" s="63" t="s">
        <v>469</v>
      </c>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row>
    <row r="643" spans="1:39" x14ac:dyDescent="0.15">
      <c r="A643" s="127" t="s">
        <v>543</v>
      </c>
      <c r="B643" s="87"/>
      <c r="C643" s="63"/>
      <c r="D643" s="63"/>
      <c r="E643" s="63"/>
      <c r="F643" s="63"/>
      <c r="G643" s="107" t="s">
        <v>442</v>
      </c>
      <c r="H643" s="107" t="s">
        <v>443</v>
      </c>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row>
    <row r="644" spans="1:39" x14ac:dyDescent="0.15">
      <c r="A644" s="127" t="s">
        <v>544</v>
      </c>
      <c r="B644" s="87"/>
      <c r="C644" s="63"/>
      <c r="D644" s="63"/>
      <c r="E644" s="63"/>
      <c r="F644" s="63"/>
      <c r="G644" s="87"/>
      <c r="H644" s="87"/>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row>
    <row r="645" spans="1:39" x14ac:dyDescent="0.15">
      <c r="A645" s="127" t="s">
        <v>136</v>
      </c>
      <c r="B645" s="87"/>
      <c r="C645" s="63"/>
      <c r="D645" s="63"/>
      <c r="E645" s="63"/>
      <c r="F645" s="63"/>
      <c r="G645" s="87"/>
      <c r="H645" s="87"/>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row>
    <row r="646" spans="1:39" x14ac:dyDescent="0.15">
      <c r="A646" s="127" t="s">
        <v>545</v>
      </c>
      <c r="B646" s="87"/>
      <c r="C646" s="63"/>
      <c r="D646" s="63"/>
      <c r="E646" s="63"/>
      <c r="F646" s="63"/>
      <c r="G646" s="87"/>
      <c r="H646" s="87"/>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row>
    <row r="647" spans="1:39" x14ac:dyDescent="0.15">
      <c r="A647" s="127" t="s">
        <v>546</v>
      </c>
      <c r="B647" s="87"/>
      <c r="C647" s="63"/>
      <c r="D647" s="63"/>
      <c r="E647" s="63"/>
      <c r="F647" s="63"/>
      <c r="G647" s="87"/>
      <c r="H647" s="87"/>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row>
    <row r="648" spans="1:39" x14ac:dyDescent="0.15">
      <c r="A648" s="127" t="s">
        <v>547</v>
      </c>
      <c r="B648" s="87"/>
      <c r="C648" s="63"/>
      <c r="D648" s="63"/>
      <c r="E648" s="63"/>
      <c r="F648" s="63"/>
      <c r="G648" s="87"/>
      <c r="H648" s="87"/>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row>
    <row r="649" spans="1:39" x14ac:dyDescent="0.15">
      <c r="A649" s="127" t="s">
        <v>100</v>
      </c>
      <c r="B649" s="87"/>
      <c r="C649" s="63"/>
      <c r="D649" s="63"/>
      <c r="E649" s="63"/>
      <c r="F649" s="63"/>
      <c r="G649" s="87"/>
      <c r="H649" s="87"/>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row>
    <row r="650" spans="1:39" x14ac:dyDescent="0.15">
      <c r="A650" s="127" t="s">
        <v>548</v>
      </c>
      <c r="B650" s="87"/>
      <c r="C650" s="63"/>
      <c r="D650" s="63"/>
      <c r="E650" s="63"/>
      <c r="F650" s="63"/>
      <c r="G650" s="87"/>
      <c r="H650" s="87"/>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row>
    <row r="651" spans="1:39" x14ac:dyDescent="0.15">
      <c r="A651" s="127" t="s">
        <v>549</v>
      </c>
      <c r="B651" s="87"/>
      <c r="C651" s="63"/>
      <c r="D651" s="63"/>
      <c r="E651" s="63"/>
      <c r="F651" s="63"/>
      <c r="G651" s="87"/>
      <c r="H651" s="87"/>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row>
    <row r="652" spans="1:39" x14ac:dyDescent="0.15">
      <c r="A652" s="127" t="s">
        <v>102</v>
      </c>
      <c r="B652" s="87"/>
      <c r="C652" s="63"/>
      <c r="D652" s="63"/>
      <c r="E652" s="63"/>
      <c r="F652" s="63"/>
      <c r="G652" s="87"/>
      <c r="H652" s="87"/>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row>
    <row r="653" spans="1:39" x14ac:dyDescent="0.15">
      <c r="A653" s="127" t="s">
        <v>105</v>
      </c>
      <c r="B653" s="87"/>
      <c r="C653" s="63"/>
      <c r="D653" s="63"/>
      <c r="E653" s="63"/>
      <c r="F653" s="63"/>
      <c r="G653" s="87"/>
      <c r="H653" s="87"/>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row>
    <row r="654" spans="1:39" x14ac:dyDescent="0.15">
      <c r="A654" s="127"/>
      <c r="B654" s="87"/>
      <c r="C654" s="63"/>
      <c r="D654" s="63"/>
      <c r="E654" s="63"/>
      <c r="F654" s="63"/>
      <c r="G654" s="87"/>
      <c r="H654" s="87"/>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row>
    <row r="655" spans="1:39" x14ac:dyDescent="0.15">
      <c r="A655" s="127" t="s">
        <v>550</v>
      </c>
      <c r="B655" s="87"/>
      <c r="C655" s="63"/>
      <c r="D655" s="63"/>
      <c r="E655" s="63"/>
      <c r="F655" s="63"/>
      <c r="G655" s="87"/>
      <c r="H655" s="87"/>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row>
    <row r="656" spans="1:39" x14ac:dyDescent="0.15">
      <c r="A656" s="127" t="s">
        <v>551</v>
      </c>
      <c r="B656" s="87"/>
      <c r="C656" s="63"/>
      <c r="D656" s="63"/>
      <c r="E656" s="63"/>
      <c r="F656" s="63"/>
      <c r="G656" s="87"/>
      <c r="H656" s="87"/>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row>
    <row r="657" spans="1:39" x14ac:dyDescent="0.15">
      <c r="A657" s="127" t="s">
        <v>552</v>
      </c>
      <c r="B657" s="87"/>
      <c r="C657" s="63"/>
      <c r="D657" s="63"/>
      <c r="E657" s="63"/>
      <c r="F657" s="63"/>
      <c r="G657" s="87"/>
      <c r="H657" s="87"/>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row>
    <row r="658" spans="1:39" x14ac:dyDescent="0.15">
      <c r="A658" s="127" t="s">
        <v>111</v>
      </c>
      <c r="B658" s="87"/>
      <c r="C658" s="63"/>
      <c r="D658" s="63"/>
      <c r="E658" s="63"/>
      <c r="F658" s="63"/>
      <c r="G658" s="87"/>
      <c r="H658" s="87"/>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row>
    <row r="659" spans="1:39" x14ac:dyDescent="0.15">
      <c r="A659" s="127" t="s">
        <v>553</v>
      </c>
      <c r="B659" s="87"/>
      <c r="C659" s="63"/>
      <c r="D659" s="63"/>
      <c r="E659" s="63"/>
      <c r="F659" s="63"/>
      <c r="G659" s="87"/>
      <c r="H659" s="87"/>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row>
    <row r="660" spans="1:39" x14ac:dyDescent="0.15">
      <c r="A660" s="127" t="s">
        <v>108</v>
      </c>
      <c r="B660" s="87"/>
      <c r="C660" s="63"/>
      <c r="D660" s="63"/>
      <c r="E660" s="63"/>
      <c r="F660" s="63"/>
      <c r="G660" s="87"/>
      <c r="H660" s="87"/>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row>
    <row r="661" spans="1:39" x14ac:dyDescent="0.15">
      <c r="A661" s="127" t="s">
        <v>554</v>
      </c>
      <c r="B661" s="87"/>
      <c r="C661" s="63"/>
      <c r="D661" s="63"/>
      <c r="E661" s="63"/>
      <c r="F661" s="63"/>
      <c r="G661" s="87"/>
      <c r="H661" s="87"/>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row>
    <row r="662" spans="1:39" x14ac:dyDescent="0.15">
      <c r="A662" s="127" t="s">
        <v>555</v>
      </c>
      <c r="B662" s="87"/>
      <c r="C662" s="63"/>
      <c r="D662" s="63"/>
      <c r="E662" s="63"/>
      <c r="F662" s="63"/>
      <c r="G662" s="87"/>
      <c r="H662" s="87"/>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row>
    <row r="663" spans="1:39" x14ac:dyDescent="0.15">
      <c r="A663" s="127"/>
      <c r="B663" s="87"/>
      <c r="C663" s="63"/>
      <c r="D663" s="63"/>
      <c r="E663" s="63"/>
      <c r="F663" s="63"/>
      <c r="G663" s="87"/>
      <c r="H663" s="87"/>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row>
    <row r="664" spans="1:39" x14ac:dyDescent="0.15">
      <c r="A664" s="127" t="s">
        <v>114</v>
      </c>
      <c r="B664" s="87"/>
      <c r="C664" s="63"/>
      <c r="D664" s="63"/>
      <c r="E664" s="63"/>
      <c r="F664" s="63"/>
      <c r="G664" s="87"/>
      <c r="H664" s="87"/>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row>
    <row r="665" spans="1:39" x14ac:dyDescent="0.15">
      <c r="A665" s="127" t="s">
        <v>556</v>
      </c>
      <c r="B665" s="87"/>
      <c r="C665" s="63"/>
      <c r="D665" s="63"/>
      <c r="E665" s="63"/>
      <c r="F665" s="63"/>
      <c r="G665" s="87"/>
      <c r="H665" s="87"/>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row>
    <row r="666" spans="1:39" x14ac:dyDescent="0.15">
      <c r="A666" s="127" t="s">
        <v>557</v>
      </c>
      <c r="B666" s="87"/>
      <c r="C666" s="63"/>
      <c r="D666" s="63"/>
      <c r="E666" s="63"/>
      <c r="F666" s="63"/>
      <c r="G666" s="87"/>
      <c r="H666" s="87"/>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row>
    <row r="667" spans="1:39" x14ac:dyDescent="0.15">
      <c r="A667" s="127" t="s">
        <v>558</v>
      </c>
      <c r="B667" s="87"/>
      <c r="C667" s="63"/>
      <c r="D667" s="63"/>
      <c r="E667" s="63"/>
      <c r="F667" s="63"/>
      <c r="G667" s="87"/>
      <c r="H667" s="87"/>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row>
    <row r="668" spans="1:39" x14ac:dyDescent="0.15">
      <c r="A668" s="127" t="s">
        <v>559</v>
      </c>
      <c r="B668" s="87"/>
      <c r="C668" s="63"/>
      <c r="D668" s="63"/>
      <c r="E668" s="63"/>
      <c r="F668" s="63"/>
      <c r="G668" s="87"/>
      <c r="H668" s="87"/>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row>
    <row r="669" spans="1:39" x14ac:dyDescent="0.15">
      <c r="A669" s="127" t="s">
        <v>560</v>
      </c>
      <c r="B669" s="87"/>
      <c r="C669" s="63"/>
      <c r="D669" s="63"/>
      <c r="E669" s="63"/>
      <c r="F669" s="63"/>
      <c r="G669" s="87"/>
      <c r="H669" s="87"/>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row>
    <row r="670" spans="1:39" x14ac:dyDescent="0.15">
      <c r="A670" s="127" t="s">
        <v>561</v>
      </c>
      <c r="B670" s="87"/>
      <c r="C670" s="63"/>
      <c r="D670" s="63"/>
      <c r="E670" s="63"/>
      <c r="F670" s="63"/>
      <c r="G670" s="87"/>
      <c r="H670" s="87"/>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row>
    <row r="671" spans="1:39" x14ac:dyDescent="0.15">
      <c r="A671" s="127" t="s">
        <v>562</v>
      </c>
      <c r="B671" s="87"/>
      <c r="C671" s="63"/>
      <c r="D671" s="63"/>
      <c r="E671" s="63"/>
      <c r="F671" s="63"/>
      <c r="G671" s="87"/>
      <c r="H671" s="87"/>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row>
    <row r="672" spans="1:39" x14ac:dyDescent="0.15">
      <c r="A672" s="127" t="s">
        <v>122</v>
      </c>
      <c r="B672" s="87"/>
      <c r="C672" s="63"/>
      <c r="D672" s="63"/>
      <c r="E672" s="63"/>
      <c r="F672" s="63"/>
      <c r="G672" s="87"/>
      <c r="H672" s="87"/>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row>
    <row r="673" spans="1:39" x14ac:dyDescent="0.15">
      <c r="A673" s="127" t="s">
        <v>563</v>
      </c>
      <c r="B673" s="87"/>
      <c r="C673" s="63"/>
      <c r="D673" s="63"/>
      <c r="E673" s="63"/>
      <c r="F673" s="63"/>
      <c r="G673" s="87"/>
      <c r="H673" s="87"/>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row>
    <row r="674" spans="1:39" x14ac:dyDescent="0.15">
      <c r="A674" s="127" t="s">
        <v>564</v>
      </c>
      <c r="B674" s="87"/>
      <c r="C674" s="63"/>
      <c r="D674" s="63"/>
      <c r="E674" s="63"/>
      <c r="F674" s="63"/>
      <c r="G674" s="87"/>
      <c r="H674" s="87"/>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row>
    <row r="675" spans="1:39" x14ac:dyDescent="0.15">
      <c r="A675" s="127" t="s">
        <v>565</v>
      </c>
      <c r="B675" s="87"/>
      <c r="C675" s="63"/>
      <c r="D675" s="63"/>
      <c r="E675" s="63"/>
      <c r="F675" s="63"/>
      <c r="G675" s="87"/>
      <c r="H675" s="87"/>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row>
    <row r="676" spans="1:39" x14ac:dyDescent="0.15">
      <c r="A676" s="127" t="s">
        <v>566</v>
      </c>
      <c r="B676" s="87"/>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row>
    <row r="677" spans="1:39" x14ac:dyDescent="0.15">
      <c r="A677" s="127" t="s">
        <v>567</v>
      </c>
      <c r="B677" s="87"/>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row>
    <row r="678" spans="1:39" x14ac:dyDescent="0.15">
      <c r="A678" s="127" t="s">
        <v>687</v>
      </c>
      <c r="B678" s="87"/>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row>
    <row r="679" spans="1:39" x14ac:dyDescent="0.15">
      <c r="A679" s="127" t="s">
        <v>568</v>
      </c>
      <c r="B679" s="87"/>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row>
    <row r="680" spans="1:39" x14ac:dyDescent="0.15">
      <c r="A680" s="127" t="s">
        <v>569</v>
      </c>
      <c r="B680" s="87"/>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row>
    <row r="681" spans="1:39" x14ac:dyDescent="0.15">
      <c r="A681" s="127" t="s">
        <v>688</v>
      </c>
      <c r="B681" s="87"/>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row>
    <row r="682" spans="1:39" x14ac:dyDescent="0.15">
      <c r="A682" s="127" t="s">
        <v>129</v>
      </c>
      <c r="B682" s="87"/>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row>
    <row r="683" spans="1:39" x14ac:dyDescent="0.15">
      <c r="A683" s="127" t="s">
        <v>570</v>
      </c>
      <c r="B683" s="87"/>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row>
    <row r="684" spans="1:39" x14ac:dyDescent="0.15">
      <c r="A684" s="127" t="s">
        <v>571</v>
      </c>
      <c r="B684" s="87"/>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row>
    <row r="685" spans="1:39" x14ac:dyDescent="0.15">
      <c r="A685" s="128" t="s">
        <v>572</v>
      </c>
      <c r="B685" s="87"/>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row>
    <row r="686" spans="1:39" x14ac:dyDescent="0.15">
      <c r="A686" s="127" t="s">
        <v>136</v>
      </c>
      <c r="B686" s="87"/>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row>
    <row r="688" spans="1:39" x14ac:dyDescent="0.15">
      <c r="A688" t="s">
        <v>573</v>
      </c>
    </row>
    <row r="689" spans="1:5" x14ac:dyDescent="0.15">
      <c r="A689" s="103" t="s">
        <v>574</v>
      </c>
      <c r="B689" s="107" t="s">
        <v>145</v>
      </c>
      <c r="C689" s="107" t="s">
        <v>518</v>
      </c>
      <c r="D689" s="107" t="s">
        <v>575</v>
      </c>
      <c r="E689" s="107" t="s">
        <v>576</v>
      </c>
    </row>
    <row r="690" spans="1:5" x14ac:dyDescent="0.15">
      <c r="A690" s="105"/>
      <c r="B690" s="85"/>
      <c r="C690" s="85"/>
      <c r="D690" s="85"/>
      <c r="E690" s="85"/>
    </row>
    <row r="691" spans="1:5" x14ac:dyDescent="0.15">
      <c r="A691" s="105"/>
      <c r="B691" s="85"/>
      <c r="C691" s="85"/>
      <c r="D691" s="85"/>
      <c r="E691" s="85"/>
    </row>
    <row r="692" spans="1:5" x14ac:dyDescent="0.15">
      <c r="A692" s="105"/>
      <c r="B692" s="85"/>
      <c r="C692" s="85"/>
      <c r="D692" s="85"/>
      <c r="E692" s="85"/>
    </row>
    <row r="693" spans="1:5" x14ac:dyDescent="0.15">
      <c r="A693" s="105"/>
      <c r="B693" s="85"/>
      <c r="C693" s="85"/>
      <c r="D693" s="85"/>
      <c r="E693" s="85"/>
    </row>
    <row r="694" spans="1:5" x14ac:dyDescent="0.15">
      <c r="A694" s="105"/>
      <c r="B694" s="85"/>
      <c r="C694" s="85"/>
      <c r="D694" s="85"/>
      <c r="E694" s="85"/>
    </row>
    <row r="695" spans="1:5" x14ac:dyDescent="0.15">
      <c r="A695" s="105"/>
      <c r="B695" s="85"/>
      <c r="C695" s="85"/>
      <c r="D695" s="85"/>
      <c r="E695" s="85"/>
    </row>
    <row r="696" spans="1:5" x14ac:dyDescent="0.15">
      <c r="A696" s="105"/>
      <c r="B696" s="85"/>
      <c r="C696" s="85"/>
      <c r="D696" s="85"/>
      <c r="E696" s="85"/>
    </row>
    <row r="697" spans="1:5" x14ac:dyDescent="0.15">
      <c r="A697" s="105"/>
      <c r="B697" s="85"/>
      <c r="C697" s="85"/>
      <c r="D697" s="85"/>
      <c r="E697" s="85"/>
    </row>
    <row r="698" spans="1:5" x14ac:dyDescent="0.15">
      <c r="A698" s="105"/>
      <c r="B698" s="85"/>
      <c r="C698" s="85"/>
      <c r="D698" s="85"/>
      <c r="E698" s="85"/>
    </row>
    <row r="699" spans="1:5" x14ac:dyDescent="0.15">
      <c r="A699" s="104"/>
      <c r="B699" s="85"/>
      <c r="C699" s="85"/>
      <c r="D699" s="85"/>
      <c r="E699" s="85"/>
    </row>
    <row r="700" spans="1:5" x14ac:dyDescent="0.15">
      <c r="A700" t="s">
        <v>577</v>
      </c>
    </row>
    <row r="701" spans="1:5" x14ac:dyDescent="0.15">
      <c r="A701" s="103" t="s">
        <v>578</v>
      </c>
      <c r="B701" s="107" t="s">
        <v>518</v>
      </c>
      <c r="C701" s="107" t="s">
        <v>575</v>
      </c>
      <c r="D701" s="107" t="s">
        <v>579</v>
      </c>
    </row>
    <row r="702" spans="1:5" x14ac:dyDescent="0.15">
      <c r="A702" s="105"/>
      <c r="B702" s="85"/>
      <c r="C702" s="85"/>
      <c r="D702" s="85"/>
    </row>
    <row r="703" spans="1:5" x14ac:dyDescent="0.15">
      <c r="A703" s="105"/>
      <c r="B703" s="85"/>
      <c r="C703" s="85"/>
      <c r="D703" s="85"/>
    </row>
    <row r="704" spans="1:5" x14ac:dyDescent="0.15">
      <c r="A704" s="105"/>
      <c r="B704" s="85"/>
      <c r="C704" s="85"/>
      <c r="D704" s="85"/>
    </row>
    <row r="705" spans="1:5" x14ac:dyDescent="0.15">
      <c r="A705" s="105"/>
      <c r="B705" s="85"/>
      <c r="C705" s="85"/>
      <c r="D705" s="85"/>
    </row>
    <row r="706" spans="1:5" x14ac:dyDescent="0.15">
      <c r="A706" s="104"/>
      <c r="B706" s="85"/>
      <c r="C706" s="85"/>
      <c r="D706" s="85"/>
    </row>
    <row r="707" spans="1:5" x14ac:dyDescent="0.15">
      <c r="A707" t="s">
        <v>577</v>
      </c>
    </row>
    <row r="708" spans="1:5" x14ac:dyDescent="0.15">
      <c r="A708" s="103" t="s">
        <v>580</v>
      </c>
      <c r="B708" s="107" t="s">
        <v>518</v>
      </c>
      <c r="C708" s="107" t="s">
        <v>575</v>
      </c>
      <c r="D708" s="107" t="s">
        <v>579</v>
      </c>
    </row>
    <row r="709" spans="1:5" x14ac:dyDescent="0.15">
      <c r="A709" s="105"/>
      <c r="B709" s="85"/>
      <c r="C709" s="85"/>
      <c r="D709" s="85"/>
    </row>
    <row r="710" spans="1:5" x14ac:dyDescent="0.15">
      <c r="A710" s="105"/>
      <c r="B710" s="85"/>
      <c r="C710" s="85"/>
      <c r="D710" s="85"/>
    </row>
    <row r="711" spans="1:5" x14ac:dyDescent="0.15">
      <c r="A711" s="105"/>
      <c r="B711" s="85"/>
      <c r="C711" s="85"/>
      <c r="D711" s="85"/>
    </row>
    <row r="712" spans="1:5" x14ac:dyDescent="0.15">
      <c r="A712" s="105"/>
      <c r="B712" s="85"/>
      <c r="C712" s="85"/>
      <c r="D712" s="85"/>
    </row>
    <row r="713" spans="1:5" x14ac:dyDescent="0.15">
      <c r="A713" s="104"/>
      <c r="B713" s="85"/>
      <c r="C713" s="85"/>
      <c r="D713" s="85"/>
    </row>
    <row r="714" spans="1:5" x14ac:dyDescent="0.15">
      <c r="A714" t="s">
        <v>577</v>
      </c>
    </row>
    <row r="715" spans="1:5" x14ac:dyDescent="0.15">
      <c r="A715" s="103" t="s">
        <v>581</v>
      </c>
      <c r="B715" s="107" t="s">
        <v>518</v>
      </c>
      <c r="C715" s="107" t="s">
        <v>575</v>
      </c>
      <c r="D715" s="107" t="s">
        <v>579</v>
      </c>
      <c r="E715" s="107" t="s">
        <v>576</v>
      </c>
    </row>
    <row r="716" spans="1:5" x14ac:dyDescent="0.15">
      <c r="A716" s="105"/>
      <c r="B716" s="85"/>
      <c r="C716" s="85"/>
      <c r="D716" s="85"/>
      <c r="E716" s="85"/>
    </row>
    <row r="717" spans="1:5" x14ac:dyDescent="0.15">
      <c r="A717" s="105"/>
      <c r="B717" s="85"/>
      <c r="C717" s="85"/>
      <c r="D717" s="85"/>
      <c r="E717" s="85"/>
    </row>
    <row r="718" spans="1:5" x14ac:dyDescent="0.15">
      <c r="A718" s="105"/>
      <c r="B718" s="85"/>
      <c r="C718" s="85"/>
      <c r="D718" s="85"/>
      <c r="E718" s="85"/>
    </row>
    <row r="719" spans="1:5" x14ac:dyDescent="0.15">
      <c r="A719" s="105"/>
      <c r="B719" s="85"/>
      <c r="C719" s="85"/>
      <c r="D719" s="85"/>
      <c r="E719" s="85"/>
    </row>
    <row r="720" spans="1:5" x14ac:dyDescent="0.15">
      <c r="A720" s="105"/>
      <c r="B720" s="85"/>
      <c r="C720" s="85"/>
      <c r="D720" s="85"/>
      <c r="E720" s="85"/>
    </row>
    <row r="721" spans="1:5" x14ac:dyDescent="0.15">
      <c r="A721" s="105"/>
      <c r="B721" s="85"/>
      <c r="C721" s="85"/>
      <c r="D721" s="85"/>
      <c r="E721" s="85"/>
    </row>
    <row r="722" spans="1:5" x14ac:dyDescent="0.15">
      <c r="A722" s="105"/>
      <c r="B722" s="85"/>
      <c r="C722" s="85"/>
      <c r="D722" s="85"/>
      <c r="E722" s="85"/>
    </row>
    <row r="723" spans="1:5" x14ac:dyDescent="0.15">
      <c r="A723" s="105"/>
      <c r="B723" s="85"/>
      <c r="C723" s="85"/>
      <c r="D723" s="85"/>
      <c r="E723" s="85"/>
    </row>
    <row r="724" spans="1:5" x14ac:dyDescent="0.15">
      <c r="A724" s="105"/>
      <c r="B724" s="85"/>
      <c r="C724" s="85"/>
      <c r="D724" s="85"/>
      <c r="E724" s="85"/>
    </row>
    <row r="725" spans="1:5" x14ac:dyDescent="0.15">
      <c r="A725" s="104"/>
      <c r="B725" s="85"/>
      <c r="C725" s="85"/>
      <c r="D725" s="85"/>
      <c r="E725" s="85"/>
    </row>
    <row r="726" spans="1:5" x14ac:dyDescent="0.15">
      <c r="A726" t="s">
        <v>577</v>
      </c>
    </row>
    <row r="728" spans="1:5" x14ac:dyDescent="0.15">
      <c r="A728" s="41" t="s">
        <v>689</v>
      </c>
      <c r="B728" s="147"/>
    </row>
    <row r="729" spans="1:5" x14ac:dyDescent="0.15">
      <c r="A729" s="148" t="s">
        <v>690</v>
      </c>
      <c r="B729" s="149"/>
    </row>
    <row r="730" spans="1:5" x14ac:dyDescent="0.15">
      <c r="A730" s="127" t="s">
        <v>691</v>
      </c>
      <c r="B730" s="85"/>
    </row>
    <row r="734" spans="1:5" x14ac:dyDescent="0.15">
      <c r="A734" t="s">
        <v>692</v>
      </c>
    </row>
    <row r="735" spans="1:5" x14ac:dyDescent="0.15">
      <c r="A735" s="127" t="s">
        <v>693</v>
      </c>
      <c r="B735" s="85"/>
    </row>
    <row r="739" spans="1:2" x14ac:dyDescent="0.15">
      <c r="A739" s="150" t="s">
        <v>694</v>
      </c>
      <c r="B739" s="150"/>
    </row>
    <row r="740" spans="1:2" x14ac:dyDescent="0.15">
      <c r="A740" s="127" t="s">
        <v>695</v>
      </c>
      <c r="B740" s="85"/>
    </row>
    <row r="741" spans="1:2" x14ac:dyDescent="0.15">
      <c r="A741" s="127" t="s">
        <v>696</v>
      </c>
      <c r="B741" s="85"/>
    </row>
    <row r="742" spans="1:2" x14ac:dyDescent="0.15">
      <c r="A742" s="127" t="s">
        <v>697</v>
      </c>
      <c r="B742" s="85"/>
    </row>
    <row r="743" spans="1:2" x14ac:dyDescent="0.15">
      <c r="A743" s="127" t="s">
        <v>698</v>
      </c>
      <c r="B743" s="85"/>
    </row>
    <row r="744" spans="1:2" x14ac:dyDescent="0.15">
      <c r="A744" s="127" t="s">
        <v>699</v>
      </c>
      <c r="B744" s="85"/>
    </row>
    <row r="745" spans="1:2" x14ac:dyDescent="0.15">
      <c r="A745" s="127" t="s">
        <v>700</v>
      </c>
      <c r="B745" s="85"/>
    </row>
    <row r="746" spans="1:2" x14ac:dyDescent="0.15">
      <c r="A746" s="151" t="s">
        <v>701</v>
      </c>
      <c r="B746" s="85"/>
    </row>
    <row r="747" spans="1:2" x14ac:dyDescent="0.15">
      <c r="A747" s="127" t="s">
        <v>702</v>
      </c>
      <c r="B747" s="85"/>
    </row>
    <row r="748" spans="1:2" x14ac:dyDescent="0.15">
      <c r="A748" s="127" t="s">
        <v>703</v>
      </c>
      <c r="B748" s="85"/>
    </row>
    <row r="749" spans="1:2" x14ac:dyDescent="0.15">
      <c r="A749" s="127" t="s">
        <v>704</v>
      </c>
      <c r="B749" s="85"/>
    </row>
    <row r="750" spans="1:2" x14ac:dyDescent="0.15">
      <c r="A750" s="127" t="s">
        <v>705</v>
      </c>
      <c r="B750" s="85"/>
    </row>
    <row r="751" spans="1:2" x14ac:dyDescent="0.15">
      <c r="A751" s="127" t="s">
        <v>706</v>
      </c>
      <c r="B751" s="85"/>
    </row>
    <row r="752" spans="1:2" x14ac:dyDescent="0.15">
      <c r="A752" s="127" t="s">
        <v>707</v>
      </c>
      <c r="B752" s="85"/>
    </row>
    <row r="753" spans="1:2" x14ac:dyDescent="0.15">
      <c r="A753" s="127" t="s">
        <v>708</v>
      </c>
      <c r="B753" s="85"/>
    </row>
    <row r="754" spans="1:2" x14ac:dyDescent="0.15">
      <c r="A754" s="127" t="s">
        <v>709</v>
      </c>
      <c r="B754" s="85"/>
    </row>
    <row r="755" spans="1:2" x14ac:dyDescent="0.15">
      <c r="A755" s="127" t="s">
        <v>710</v>
      </c>
      <c r="B755" s="85"/>
    </row>
    <row r="756" spans="1:2" x14ac:dyDescent="0.15">
      <c r="A756" s="127" t="s">
        <v>711</v>
      </c>
      <c r="B756" s="85"/>
    </row>
    <row r="757" spans="1:2" x14ac:dyDescent="0.15">
      <c r="A757" s="127" t="s">
        <v>712</v>
      </c>
      <c r="B757" s="85"/>
    </row>
    <row r="758" spans="1:2" x14ac:dyDescent="0.15">
      <c r="A758" s="127" t="s">
        <v>713</v>
      </c>
      <c r="B758" s="85"/>
    </row>
    <row r="759" spans="1:2" x14ac:dyDescent="0.15">
      <c r="A759" s="127" t="s">
        <v>714</v>
      </c>
      <c r="B759" s="85"/>
    </row>
    <row r="760" spans="1:2" x14ac:dyDescent="0.15">
      <c r="A760" s="127" t="s">
        <v>715</v>
      </c>
      <c r="B760" s="85"/>
    </row>
    <row r="761" spans="1:2" x14ac:dyDescent="0.15">
      <c r="A761" s="127" t="s">
        <v>716</v>
      </c>
      <c r="B761" s="85"/>
    </row>
    <row r="762" spans="1:2" x14ac:dyDescent="0.15">
      <c r="A762" s="127" t="s">
        <v>717</v>
      </c>
      <c r="B762" s="85"/>
    </row>
    <row r="766" spans="1:2" x14ac:dyDescent="0.15">
      <c r="A766" t="s">
        <v>718</v>
      </c>
    </row>
    <row r="767" spans="1:2" x14ac:dyDescent="0.15">
      <c r="A767" s="127" t="s">
        <v>719</v>
      </c>
      <c r="B767" s="85"/>
    </row>
    <row r="768" spans="1:2" x14ac:dyDescent="0.15">
      <c r="A768" s="127" t="s">
        <v>720</v>
      </c>
      <c r="B768" s="85"/>
    </row>
    <row r="769" spans="1:4" x14ac:dyDescent="0.15">
      <c r="A769" s="127" t="s">
        <v>721</v>
      </c>
      <c r="B769" s="85"/>
    </row>
    <row r="770" spans="1:4" x14ac:dyDescent="0.15">
      <c r="A770" s="127" t="s">
        <v>722</v>
      </c>
      <c r="B770" s="85"/>
    </row>
    <row r="771" spans="1:4" x14ac:dyDescent="0.15">
      <c r="A771" s="127" t="s">
        <v>723</v>
      </c>
      <c r="B771" s="85"/>
    </row>
    <row r="772" spans="1:4" x14ac:dyDescent="0.15">
      <c r="A772" s="127" t="s">
        <v>724</v>
      </c>
      <c r="B772" s="85"/>
    </row>
    <row r="776" spans="1:4" x14ac:dyDescent="0.15">
      <c r="A776" t="s">
        <v>725</v>
      </c>
    </row>
    <row r="777" spans="1:4" x14ac:dyDescent="0.15">
      <c r="A777" s="127" t="s">
        <v>726</v>
      </c>
      <c r="B777" s="85"/>
    </row>
    <row r="778" spans="1:4" x14ac:dyDescent="0.15">
      <c r="A778" s="127" t="s">
        <v>727</v>
      </c>
      <c r="B778" s="85"/>
    </row>
    <row r="783" spans="1:4" x14ac:dyDescent="0.15">
      <c r="A783" t="s">
        <v>728</v>
      </c>
    </row>
    <row r="784" spans="1:4" x14ac:dyDescent="0.15">
      <c r="A784" s="103" t="s">
        <v>729</v>
      </c>
      <c r="B784" s="118" t="s">
        <v>730</v>
      </c>
      <c r="C784" s="107" t="s">
        <v>731</v>
      </c>
      <c r="D784" s="107" t="s">
        <v>732</v>
      </c>
    </row>
    <row r="785" spans="1:4" x14ac:dyDescent="0.15">
      <c r="A785" s="105"/>
      <c r="B785" s="90"/>
      <c r="C785" s="85"/>
      <c r="D785" s="85"/>
    </row>
    <row r="786" spans="1:4" x14ac:dyDescent="0.15">
      <c r="A786" s="105"/>
      <c r="B786" s="90"/>
      <c r="C786" s="85"/>
      <c r="D786" s="85"/>
    </row>
    <row r="787" spans="1:4" x14ac:dyDescent="0.15">
      <c r="A787" s="105"/>
      <c r="B787" s="90"/>
      <c r="C787" s="85"/>
      <c r="D787" s="85"/>
    </row>
    <row r="788" spans="1:4" x14ac:dyDescent="0.15">
      <c r="A788" s="105"/>
      <c r="B788" s="90"/>
      <c r="C788" s="85"/>
      <c r="D788" s="85"/>
    </row>
    <row r="789" spans="1:4" x14ac:dyDescent="0.15">
      <c r="A789" s="105"/>
      <c r="B789" s="90"/>
      <c r="C789" s="85"/>
      <c r="D789" s="85"/>
    </row>
    <row r="790" spans="1:4" x14ac:dyDescent="0.15">
      <c r="A790" s="104"/>
      <c r="B790" s="90"/>
      <c r="C790" s="85"/>
      <c r="D790" s="85"/>
    </row>
    <row r="796" spans="1:4" x14ac:dyDescent="0.15">
      <c r="A796" t="s">
        <v>733</v>
      </c>
    </row>
    <row r="797" spans="1:4" x14ac:dyDescent="0.15">
      <c r="A797" s="127" t="s">
        <v>734</v>
      </c>
      <c r="B797" s="85"/>
    </row>
    <row r="798" spans="1:4" x14ac:dyDescent="0.15">
      <c r="A798" s="127" t="s">
        <v>735</v>
      </c>
      <c r="B798" s="85"/>
    </row>
    <row r="801" spans="1:2" x14ac:dyDescent="0.15">
      <c r="A801" t="s">
        <v>736</v>
      </c>
    </row>
    <row r="802" spans="1:2" x14ac:dyDescent="0.15">
      <c r="A802" s="127" t="s">
        <v>737</v>
      </c>
      <c r="B802" s="85"/>
    </row>
    <row r="803" spans="1:2" x14ac:dyDescent="0.15">
      <c r="A803" s="127" t="s">
        <v>738</v>
      </c>
      <c r="B803" s="85"/>
    </row>
    <row r="804" spans="1:2" x14ac:dyDescent="0.15">
      <c r="A804" s="127" t="s">
        <v>739</v>
      </c>
      <c r="B804" s="85"/>
    </row>
    <row r="805" spans="1:2" x14ac:dyDescent="0.15">
      <c r="A805" s="127" t="s">
        <v>740</v>
      </c>
      <c r="B805" s="85"/>
    </row>
    <row r="809" spans="1:2" x14ac:dyDescent="0.15">
      <c r="A809" s="41" t="s">
        <v>741</v>
      </c>
    </row>
    <row r="810" spans="1:2" x14ac:dyDescent="0.15">
      <c r="A810" t="s">
        <v>742</v>
      </c>
    </row>
    <row r="811" spans="1:2" x14ac:dyDescent="0.15">
      <c r="A811" s="127" t="s">
        <v>743</v>
      </c>
      <c r="B811" s="85"/>
    </row>
    <row r="812" spans="1:2" x14ac:dyDescent="0.15">
      <c r="A812" s="127" t="s">
        <v>744</v>
      </c>
      <c r="B812" s="85"/>
    </row>
    <row r="813" spans="1:2" x14ac:dyDescent="0.15">
      <c r="A813" s="127" t="s">
        <v>745</v>
      </c>
      <c r="B813" s="85"/>
    </row>
    <row r="814" spans="1:2" x14ac:dyDescent="0.15">
      <c r="A814" s="127" t="s">
        <v>746</v>
      </c>
      <c r="B814" s="85"/>
    </row>
    <row r="815" spans="1:2" x14ac:dyDescent="0.15">
      <c r="A815" s="127" t="s">
        <v>747</v>
      </c>
      <c r="B815" s="85"/>
    </row>
    <row r="816" spans="1:2" x14ac:dyDescent="0.15">
      <c r="A816" s="127" t="s">
        <v>748</v>
      </c>
      <c r="B816" s="85"/>
    </row>
    <row r="817" spans="1:2" x14ac:dyDescent="0.15">
      <c r="A817" s="127" t="s">
        <v>749</v>
      </c>
      <c r="B817" s="85"/>
    </row>
    <row r="818" spans="1:2" x14ac:dyDescent="0.15">
      <c r="A818" s="127" t="s">
        <v>750</v>
      </c>
      <c r="B818" s="85"/>
    </row>
    <row r="819" spans="1:2" x14ac:dyDescent="0.15">
      <c r="A819" s="127" t="s">
        <v>751</v>
      </c>
      <c r="B819" s="85"/>
    </row>
    <row r="820" spans="1:2" x14ac:dyDescent="0.15">
      <c r="A820" s="127" t="s">
        <v>752</v>
      </c>
      <c r="B820" s="85"/>
    </row>
    <row r="821" spans="1:2" x14ac:dyDescent="0.15">
      <c r="A821" s="127" t="s">
        <v>753</v>
      </c>
      <c r="B821" s="85"/>
    </row>
    <row r="822" spans="1:2" x14ac:dyDescent="0.15">
      <c r="A822" s="127" t="s">
        <v>754</v>
      </c>
      <c r="B822" s="85"/>
    </row>
    <row r="823" spans="1:2" x14ac:dyDescent="0.15">
      <c r="A823" s="127" t="s">
        <v>755</v>
      </c>
      <c r="B823" s="85"/>
    </row>
    <row r="824" spans="1:2" x14ac:dyDescent="0.15">
      <c r="A824" s="127" t="s">
        <v>756</v>
      </c>
      <c r="B824" s="85"/>
    </row>
    <row r="825" spans="1:2" x14ac:dyDescent="0.15">
      <c r="A825" s="127" t="s">
        <v>757</v>
      </c>
      <c r="B825" s="85"/>
    </row>
    <row r="826" spans="1:2" x14ac:dyDescent="0.15">
      <c r="A826" s="127" t="s">
        <v>758</v>
      </c>
      <c r="B826" s="85"/>
    </row>
    <row r="827" spans="1:2" x14ac:dyDescent="0.15">
      <c r="A827" s="127" t="s">
        <v>759</v>
      </c>
      <c r="B827" s="85"/>
    </row>
    <row r="830" spans="1:2" x14ac:dyDescent="0.15">
      <c r="A830" s="41" t="s">
        <v>760</v>
      </c>
    </row>
    <row r="831" spans="1:2" x14ac:dyDescent="0.15">
      <c r="A831" s="127" t="s">
        <v>761</v>
      </c>
      <c r="B831" s="85"/>
    </row>
    <row r="832" spans="1:2" x14ac:dyDescent="0.15">
      <c r="A832" s="127" t="s">
        <v>762</v>
      </c>
      <c r="B832" s="85"/>
    </row>
    <row r="833" spans="1:4" x14ac:dyDescent="0.15">
      <c r="A833" s="127" t="s">
        <v>763</v>
      </c>
      <c r="B833" s="85"/>
    </row>
    <row r="834" spans="1:4" x14ac:dyDescent="0.15">
      <c r="A834" s="127" t="s">
        <v>764</v>
      </c>
      <c r="B834" s="85"/>
    </row>
    <row r="835" spans="1:4" x14ac:dyDescent="0.15">
      <c r="A835" s="127" t="s">
        <v>765</v>
      </c>
      <c r="B835" s="85"/>
    </row>
    <row r="844" spans="1:4" x14ac:dyDescent="0.15">
      <c r="A844" s="81"/>
      <c r="B844" s="81"/>
      <c r="C844" s="81"/>
      <c r="D844" s="81"/>
    </row>
    <row r="845" spans="1:4" x14ac:dyDescent="0.15">
      <c r="A845" s="81"/>
      <c r="B845" s="81"/>
      <c r="C845" s="81"/>
      <c r="D845" s="81"/>
    </row>
    <row r="846" spans="1:4" x14ac:dyDescent="0.15">
      <c r="A846" s="81"/>
      <c r="B846" s="81"/>
      <c r="C846" s="81"/>
      <c r="D846" s="81"/>
    </row>
    <row r="847" spans="1:4" x14ac:dyDescent="0.15">
      <c r="A847" s="81"/>
      <c r="B847" s="81"/>
      <c r="C847" s="81"/>
      <c r="D847" s="81"/>
    </row>
    <row r="848" spans="1:4" x14ac:dyDescent="0.15">
      <c r="A848" s="81"/>
      <c r="B848" s="81"/>
      <c r="C848" s="81"/>
      <c r="D848" s="8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vt:lpstr>
      <vt:lpstr>データ</vt:lpstr>
      <vt:lpstr>書式!Print_Area</vt:lpstr>
    </vt:vector>
  </TitlesOfParts>
  <Manager>税務ＬＡＮ</Manager>
  <Company>株式会社リードコナン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住民税申告書</dc:title>
  <dc:subject>資料せん</dc:subject>
  <dc:creator>zeimu065</dc:creator>
  <cp:lastModifiedBy>zeimu037</cp:lastModifiedBy>
  <cp:lastPrinted>2021-01-21T02:05:03Z</cp:lastPrinted>
  <dcterms:created xsi:type="dcterms:W3CDTF">2006-11-28T07:26:32Z</dcterms:created>
  <dcterms:modified xsi:type="dcterms:W3CDTF">2023-07-19T04:24:29Z</dcterms:modified>
</cp:coreProperties>
</file>