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8 作業フォルダ\70 公表用\"/>
    </mc:Choice>
  </mc:AlternateContent>
  <bookViews>
    <workbookView xWindow="0" yWindow="0" windowWidth="19200" windowHeight="10875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2">連結純資産変動計算書!$B$1:$S$28</definedName>
    <definedName name="_xlnm.Print_Area" localSheetId="0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7" l="1"/>
  <c r="V25" i="7"/>
  <c r="AD68" i="5"/>
  <c r="AD64" i="5" s="1"/>
  <c r="AD59" i="5"/>
  <c r="AD53" i="5"/>
  <c r="AD49" i="5"/>
  <c r="AD33" i="5"/>
  <c r="AE13" i="5"/>
  <c r="AD9" i="5"/>
  <c r="AE7" i="5"/>
  <c r="AE22" i="5" s="1"/>
  <c r="U23" i="7"/>
  <c r="U22" i="7"/>
  <c r="U21" i="7"/>
  <c r="U12" i="7"/>
  <c r="U11" i="7"/>
  <c r="X10" i="7"/>
  <c r="X13" i="7" s="1"/>
  <c r="X25" i="7" s="1"/>
  <c r="X26" i="7" s="1"/>
  <c r="W10" i="7"/>
  <c r="W13" i="7" s="1"/>
  <c r="U9" i="7"/>
  <c r="U8" i="7"/>
  <c r="R37" i="6"/>
  <c r="R32" i="6"/>
  <c r="R28" i="6"/>
  <c r="R23" i="6"/>
  <c r="R19" i="6"/>
  <c r="R14" i="6"/>
  <c r="R9" i="6"/>
  <c r="AD52" i="5" l="1"/>
  <c r="AD8" i="5"/>
  <c r="U13" i="7"/>
  <c r="U25" i="7" s="1"/>
  <c r="U26" i="7" s="1"/>
  <c r="U10" i="7"/>
  <c r="R8" i="6"/>
  <c r="R7" i="6" s="1"/>
  <c r="R31" i="6" s="1"/>
  <c r="R40" i="6" s="1"/>
  <c r="AD7" i="5" l="1"/>
  <c r="AE24" i="5" l="1"/>
  <c r="AD75" i="5"/>
  <c r="AE74" i="5" s="1"/>
  <c r="AE75" i="5" l="1"/>
  <c r="AE25" i="5"/>
</calcChain>
</file>

<file path=xl/sharedStrings.xml><?xml version="1.0" encoding="utf-8"?>
<sst xmlns="http://schemas.openxmlformats.org/spreadsheetml/2006/main" count="361" uniqueCount="273">
  <si>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</si>
  <si>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</si>
  <si>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</si>
  <si>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</si>
  <si>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</si>
  <si>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</si>
  <si>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</si>
  <si>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</si>
  <si>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</si>
  <si>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</si>
  <si>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</si>
  <si>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</si>
  <si>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</si>
  <si>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</si>
  <si>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</si>
  <si>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</si>
  <si>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</si>
  <si>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</si>
  <si>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</si>
  <si>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</si>
  <si>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</si>
  <si>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</si>
  <si>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</si>
  <si>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</si>
  <si>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</si>
  <si>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</si>
  <si>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</si>
  <si>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</si>
  <si>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</si>
  <si>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</si>
  <si>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</si>
  <si>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</si>
  <si>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</si>
  <si>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</si>
  <si>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</si>
  <si>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</si>
  <si>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</si>
  <si>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</si>
  <si>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</si>
  <si>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</si>
  <si>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</si>
  <si>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</si>
  <si>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</si>
  <si>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</si>
  <si>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</si>
  <si>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</si>
  <si>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</si>
  <si>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</si>
  <si>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</si>
  <si>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</si>
  <si>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</si>
  <si>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</si>
  <si>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</si>
  <si>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</si>
  <si>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</si>
  <si>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</si>
  <si>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</si>
  <si>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</si>
  <si>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</si>
  <si>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</si>
  <si>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</si>
  <si>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</si>
  <si>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</si>
  <si>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</si>
  <si>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</si>
  <si>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</si>
  <si>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</si>
  <si>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</si>
  <si>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</si>
  <si>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</si>
  <si>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</si>
  <si>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</si>
  <si>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</si>
  <si>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</si>
  <si>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</si>
  <si>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</si>
  <si>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</si>
  <si>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</si>
  <si>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</si>
  <si>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</si>
  <si>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</si>
  <si>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</si>
  <si>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</si>
  <si>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</si>
  <si>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</si>
  <si>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</si>
  <si>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</si>
  <si>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</si>
  <si>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</si>
  <si>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</si>
  <si>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</si>
  <si>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</si>
  <si>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</si>
  <si>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</si>
  <si>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</si>
  <si>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</si>
  <si>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</si>
  <si>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</si>
  <si>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</si>
  <si>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</si>
  <si>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</si>
  <si>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</si>
  <si>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</si>
  <si>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</si>
  <si>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</si>
  <si>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</si>
  <si>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</si>
  <si>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</si>
  <si>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</si>
  <si>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</si>
  <si>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</si>
  <si>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</si>
  <si>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</si>
  <si>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</si>
  <si>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</si>
  <si>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</si>
  <si>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</si>
  <si>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</si>
  <si>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</si>
  <si>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</si>
  <si>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</si>
  <si>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</si>
  <si>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</si>
  <si>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</si>
  <si>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</si>
  <si>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</si>
  <si>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</si>
  <si>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</si>
  <si>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</si>
  <si>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</si>
  <si>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</si>
  <si>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</si>
  <si>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</si>
  <si>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</si>
  <si>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</si>
  <si>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</si>
  <si>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</si>
  <si>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</si>
  <si>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</si>
  <si>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</si>
  <si>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</si>
  <si>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</si>
  <si>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</si>
  <si>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</si>
  <si>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</si>
  <si>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</si>
  <si>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</si>
  <si>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</si>
  <si>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</si>
  <si>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</si>
  <si>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</si>
  <si>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</si>
  <si>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</si>
  <si>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</si>
  <si>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</si>
  <si>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</si>
  <si>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</si>
  <si>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</si>
  <si>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</si>
  <si>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</si>
  <si>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</si>
  <si>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</si>
  <si>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</si>
  <si>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</si>
  <si>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</si>
  <si>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</si>
  <si>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</si>
  <si>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</si>
  <si>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</si>
  <si>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</si>
  <si>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</si>
  <si>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</si>
  <si>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</si>
  <si>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</si>
  <si>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</si>
  <si>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</si>
  <si>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</si>
  <si>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</si>
  <si>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</si>
  <si>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</si>
  <si>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</si>
  <si>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</si>
  <si>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</si>
  <si>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</si>
  <si>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</si>
  <si>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</si>
  <si>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</si>
  <si>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</si>
  <si>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</si>
  <si>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</si>
  <si>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</si>
  <si>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</si>
  <si>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</si>
  <si>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</si>
  <si>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</si>
  <si>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</si>
  <si>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</si>
  <si>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</si>
  <si>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</si>
  <si>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</si>
  <si>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</si>
  <si>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</si>
  <si>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</si>
  <si>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</si>
  <si>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</si>
  <si>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</si>
  <si>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</si>
  <si>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</si>
  <si>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</si>
  <si>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</si>
  <si>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</si>
  <si>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</si>
  <si>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</si>
  <si>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</si>
  <si>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</si>
  <si>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</si>
  <si>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</si>
  <si>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</si>
  <si>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</si>
  <si>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</si>
  <si>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</si>
  <si>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</si>
  <si>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</si>
  <si>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</si>
  <si>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</si>
  <si>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</si>
  <si>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</si>
  <si>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</si>
  <si>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</si>
  <si>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</si>
  <si>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</si>
  <si>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</si>
  <si>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</si>
  <si>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</si>
  <si>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</si>
  <si>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</si>
  <si>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</si>
  <si>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</si>
  <si>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</si>
  <si>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</si>
  <si>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</si>
  <si>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</si>
  <si>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</si>
  <si>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</si>
  <si>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</si>
  <si>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</si>
  <si>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</si>
  <si>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</si>
  <si>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</si>
  <si>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</si>
  <si>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</si>
  <si>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</si>
  <si>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</si>
  <si>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</si>
  <si>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</si>
  <si>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</si>
  <si>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</si>
  <si>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</si>
  <si>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</si>
  <si>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</si>
  <si>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</si>
  <si>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</si>
  <si>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（単位：千円）</t>
  </si>
  <si>
    <t>連結行政コスト計算書</t>
  </si>
  <si>
    <t>自　平成２８年４月１日　</t>
    <phoneticPr fontId="11"/>
  </si>
  <si>
    <t>至　平成２９年３月３１日</t>
    <phoneticPr fontId="11"/>
  </si>
  <si>
    <t>連結純資産変動計算書</t>
  </si>
  <si>
    <t>自　平成２８年４月１日　</t>
    <phoneticPr fontId="11"/>
  </si>
  <si>
    <t>至　平成２９年３月３１日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</si>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</sst>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1">
    <xf numFmtId="0" fontId="0" fillId="0" borderId="0" xfId="0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49" fontId="4" fillId="0" borderId="0" xfId="3" applyNumberFormat="1" applyFont="1" applyFill="1" applyAlignment="1">
      <alignment vertical="center"/>
    </xf>
    <xf numFmtId="0" fontId="4" fillId="0" borderId="0" xfId="4" applyFont="1" applyFill="1">
      <alignment vertical="center"/>
    </xf>
    <xf numFmtId="0" fontId="4" fillId="0" borderId="0" xfId="3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5" applyFont="1" applyFill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178" fontId="9" fillId="0" borderId="22" xfId="5" applyNumberFormat="1" applyFont="1" applyFill="1" applyBorder="1" applyAlignment="1">
      <alignment horizontal="center" vertical="center"/>
    </xf>
    <xf numFmtId="178" fontId="9" fillId="0" borderId="10" xfId="5" applyNumberFormat="1" applyFont="1" applyFill="1" applyBorder="1" applyAlignment="1">
      <alignment horizontal="right" vertical="center"/>
    </xf>
    <xf numFmtId="178" fontId="9" fillId="0" borderId="28" xfId="5" applyNumberFormat="1" applyFont="1" applyFill="1" applyBorder="1" applyAlignment="1">
      <alignment horizontal="center" vertical="center"/>
    </xf>
    <xf numFmtId="177" fontId="9" fillId="0" borderId="18" xfId="5" applyNumberFormat="1" applyFont="1" applyFill="1" applyBorder="1" applyAlignment="1">
      <alignment horizontal="center" vertical="center"/>
    </xf>
    <xf numFmtId="178" fontId="9" fillId="0" borderId="18" xfId="5" applyNumberFormat="1" applyFont="1" applyFill="1" applyBorder="1" applyAlignment="1">
      <alignment horizontal="center" vertical="center"/>
    </xf>
    <xf numFmtId="0" fontId="4" fillId="0" borderId="0" xfId="5" applyFont="1" applyFill="1" applyAlignment="1">
      <alignment horizontal="left" vertical="center"/>
    </xf>
    <xf numFmtId="176" fontId="1" fillId="0" borderId="21" xfId="8" applyNumberFormat="1" applyFont="1" applyFill="1" applyBorder="1" applyAlignment="1">
      <alignment horizontal="right" vertical="center"/>
    </xf>
    <xf numFmtId="0" fontId="4" fillId="0" borderId="0" xfId="8" applyFont="1" applyFill="1" applyAlignment="1">
      <alignment horizontal="left" vertical="center"/>
    </xf>
    <xf numFmtId="0" fontId="1" fillId="0" borderId="0" xfId="8" applyFont="1" applyFill="1"/>
    <xf numFmtId="0" fontId="1" fillId="0" borderId="0" xfId="4" applyFont="1" applyFill="1">
      <alignment vertical="center"/>
    </xf>
    <xf numFmtId="0" fontId="1" fillId="0" borderId="0" xfId="0" applyFont="1" applyFill="1" applyBorder="1">
      <alignment vertical="center"/>
    </xf>
    <xf numFmtId="49" fontId="1" fillId="0" borderId="0" xfId="0" applyNumberFormat="1" applyFont="1" applyFill="1">
      <alignment vertical="center"/>
    </xf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38" fontId="1" fillId="0" borderId="6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1" fillId="0" borderId="0" xfId="0" applyNumberFormat="1" applyFont="1" applyFill="1">
      <alignment vertical="center"/>
    </xf>
    <xf numFmtId="178" fontId="9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38" fontId="1" fillId="0" borderId="20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7" fontId="9" fillId="0" borderId="22" xfId="0" applyNumberFormat="1" applyFont="1" applyFill="1" applyBorder="1" applyAlignment="1">
      <alignment horizontal="center" vertical="center"/>
    </xf>
    <xf numFmtId="38" fontId="1" fillId="0" borderId="15" xfId="1" applyFont="1" applyFill="1" applyBorder="1" applyAlignment="1">
      <alignment vertical="center"/>
    </xf>
    <xf numFmtId="38" fontId="1" fillId="0" borderId="16" xfId="1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178" fontId="9" fillId="0" borderId="18" xfId="0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Alignment="1"/>
    <xf numFmtId="176" fontId="1" fillId="2" borderId="19" xfId="5" applyNumberFormat="1" applyFont="1" applyFill="1" applyBorder="1" applyAlignment="1">
      <alignment horizontal="right" vertical="center"/>
    </xf>
    <xf numFmtId="176" fontId="1" fillId="2" borderId="17" xfId="5" applyNumberFormat="1" applyFont="1" applyFill="1" applyBorder="1" applyAlignment="1">
      <alignment horizontal="right" vertical="center"/>
    </xf>
    <xf numFmtId="176" fontId="1" fillId="2" borderId="21" xfId="5" applyNumberFormat="1" applyFont="1" applyFill="1" applyBorder="1" applyAlignment="1">
      <alignment horizontal="right" vertical="center"/>
    </xf>
    <xf numFmtId="0" fontId="1" fillId="2" borderId="19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6" fontId="1" fillId="2" borderId="19" xfId="0" applyNumberFormat="1" applyFont="1" applyFill="1" applyBorder="1" applyAlignment="1">
      <alignment horizontal="right" vertical="center"/>
    </xf>
    <xf numFmtId="176" fontId="1" fillId="2" borderId="21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Fill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Y77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1" width="0" style="1" hidden="1" customWidth="1"/>
    <col min="2" max="2" width="9" style="1" hidden="1" customWidth="1"/>
    <col min="3" max="3" width="0.625" style="3" customWidth="1"/>
    <col min="4" max="14" width="2.125" style="3" customWidth="1"/>
    <col min="15" max="15" width="6" style="3" customWidth="1"/>
    <col min="16" max="16" width="22.375" style="3" customWidth="1"/>
    <col min="17" max="17" width="3.375" style="3" bestFit="1" customWidth="1"/>
    <col min="18" max="19" width="2.125" style="3" customWidth="1"/>
    <col min="20" max="24" width="3.875" style="3" customWidth="1"/>
    <col min="25" max="25" width="3.125" style="3" customWidth="1"/>
    <col min="26" max="26" width="24.125" style="3" bestFit="1" customWidth="1"/>
    <col min="27" max="27" width="3.125" style="3" customWidth="1"/>
    <col min="28" max="28" width="0.625" style="3" customWidth="1"/>
    <col min="29" max="29" width="9" style="3"/>
    <col min="30" max="30" width="0" style="3" hidden="1" customWidth="1"/>
    <col min="31" max="31" width="9" style="3" hidden="1" customWidth="1"/>
    <col min="32" max="16384" width="9" style="3"/>
  </cols>
  <sheetData>
    <row r="1" spans="1:51" s="103" customFormat="1" ht="13.5" x14ac:dyDescent="0.15">
      <c r="A1" s="98"/>
      <c r="B1" s="99"/>
      <c r="C1" s="99"/>
      <c r="D1" s="99"/>
      <c r="E1" s="99"/>
      <c r="F1" s="99"/>
      <c r="G1" s="99"/>
      <c r="H1" s="99"/>
      <c r="I1" s="100"/>
      <c r="J1" s="100"/>
      <c r="K1" s="100"/>
      <c r="L1" s="100"/>
      <c r="M1" s="100"/>
      <c r="N1" s="100"/>
      <c r="O1" s="101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51" ht="23.25" customHeight="1" x14ac:dyDescent="0.25">
      <c r="C2" s="2"/>
      <c r="D2" s="154" t="s">
        <v>269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1:51" ht="21" customHeight="1" x14ac:dyDescent="0.15">
      <c r="D3" s="155" t="s">
        <v>270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</row>
    <row r="4" spans="1:51" s="5" customFormat="1" ht="16.5" customHeight="1" thickBot="1" x14ac:dyDescent="0.2">
      <c r="A4" s="4"/>
      <c r="B4" s="4"/>
      <c r="D4" s="19"/>
      <c r="AA4" s="104" t="s">
        <v>262</v>
      </c>
    </row>
    <row r="5" spans="1:51" s="7" customFormat="1" ht="14.25" customHeight="1" thickBot="1" x14ac:dyDescent="0.2">
      <c r="A5" s="6" t="s">
        <v>242</v>
      </c>
      <c r="B5" s="6" t="s">
        <v>243</v>
      </c>
      <c r="D5" s="156" t="s">
        <v>0</v>
      </c>
      <c r="E5" s="157"/>
      <c r="F5" s="157"/>
      <c r="G5" s="157"/>
      <c r="H5" s="157"/>
      <c r="I5" s="157"/>
      <c r="J5" s="157"/>
      <c r="K5" s="158"/>
      <c r="L5" s="158"/>
      <c r="M5" s="158"/>
      <c r="N5" s="158"/>
      <c r="O5" s="158"/>
      <c r="P5" s="159" t="s">
        <v>244</v>
      </c>
      <c r="Q5" s="160"/>
      <c r="R5" s="157" t="s">
        <v>0</v>
      </c>
      <c r="S5" s="157"/>
      <c r="T5" s="157"/>
      <c r="U5" s="157"/>
      <c r="V5" s="157"/>
      <c r="W5" s="157"/>
      <c r="X5" s="157"/>
      <c r="Y5" s="157"/>
      <c r="Z5" s="159" t="s">
        <v>244</v>
      </c>
      <c r="AA5" s="160"/>
    </row>
    <row r="6" spans="1:51" ht="14.65" customHeight="1" x14ac:dyDescent="0.15">
      <c r="D6" s="8" t="s">
        <v>245</v>
      </c>
      <c r="E6" s="9"/>
      <c r="F6" s="10"/>
      <c r="G6" s="11"/>
      <c r="H6" s="11"/>
      <c r="I6" s="11"/>
      <c r="J6" s="11"/>
      <c r="K6" s="9"/>
      <c r="L6" s="9"/>
      <c r="M6" s="9"/>
      <c r="N6" s="9"/>
      <c r="O6" s="9"/>
      <c r="P6" s="12"/>
      <c r="Q6" s="13"/>
      <c r="R6" s="10" t="s">
        <v>246</v>
      </c>
      <c r="S6" s="10"/>
      <c r="T6" s="10"/>
      <c r="U6" s="10"/>
      <c r="V6" s="10"/>
      <c r="W6" s="10"/>
      <c r="X6" s="10"/>
      <c r="Y6" s="9"/>
      <c r="Z6" s="12"/>
      <c r="AA6" s="14"/>
      <c r="AX6" s="96"/>
      <c r="AY6" s="96"/>
    </row>
    <row r="7" spans="1:51" ht="14.65" customHeight="1" x14ac:dyDescent="0.15">
      <c r="A7" s="1" t="s">
        <v>3</v>
      </c>
      <c r="B7" s="1" t="s">
        <v>114</v>
      </c>
      <c r="D7" s="15"/>
      <c r="E7" s="10" t="s">
        <v>4</v>
      </c>
      <c r="F7" s="10"/>
      <c r="G7" s="10"/>
      <c r="H7" s="10"/>
      <c r="I7" s="10"/>
      <c r="J7" s="10"/>
      <c r="K7" s="9"/>
      <c r="L7" s="9"/>
      <c r="M7" s="9"/>
      <c r="N7" s="9"/>
      <c r="O7" s="9"/>
      <c r="P7" s="146">
        <v>132229632</v>
      </c>
      <c r="Q7" s="13"/>
      <c r="R7" s="10"/>
      <c r="S7" s="10" t="s">
        <v>115</v>
      </c>
      <c r="T7" s="10"/>
      <c r="U7" s="10"/>
      <c r="V7" s="10"/>
      <c r="W7" s="10"/>
      <c r="X7" s="10"/>
      <c r="Y7" s="9"/>
      <c r="Z7" s="146">
        <v>35200457</v>
      </c>
      <c r="AA7" s="105"/>
      <c r="AD7" s="3">
        <f>IF(AND(AD8="-",AD49="-",AD52="-"),"-",SUM(AD8,AD49,AD52))</f>
        <v>132385753385</v>
      </c>
      <c r="AE7" s="3">
        <f>IF(COUNTIF(AE8:AE12,"-")=COUNTA(AE8:AE12),"-",SUM(AE8:AE12))</f>
        <v>35200456692</v>
      </c>
      <c r="AX7" s="96"/>
      <c r="AY7" s="96"/>
    </row>
    <row r="8" spans="1:51" ht="14.65" customHeight="1" x14ac:dyDescent="0.15">
      <c r="A8" s="1" t="s">
        <v>5</v>
      </c>
      <c r="B8" s="1" t="s">
        <v>116</v>
      </c>
      <c r="D8" s="15"/>
      <c r="E8" s="10"/>
      <c r="F8" s="10" t="s">
        <v>6</v>
      </c>
      <c r="G8" s="10"/>
      <c r="H8" s="10"/>
      <c r="I8" s="10"/>
      <c r="J8" s="10"/>
      <c r="K8" s="9"/>
      <c r="L8" s="9"/>
      <c r="M8" s="9"/>
      <c r="N8" s="9"/>
      <c r="O8" s="9"/>
      <c r="P8" s="146">
        <v>124377482</v>
      </c>
      <c r="Q8" s="13"/>
      <c r="R8" s="10"/>
      <c r="S8" s="10"/>
      <c r="T8" s="10" t="s">
        <v>271</v>
      </c>
      <c r="U8" s="10"/>
      <c r="V8" s="10"/>
      <c r="W8" s="10"/>
      <c r="X8" s="10"/>
      <c r="Y8" s="9"/>
      <c r="Z8" s="146">
        <v>28754297</v>
      </c>
      <c r="AA8" s="105"/>
      <c r="AD8" s="3">
        <f>IF(AND(AD9="-",AD33="-",COUNTIF(AD46:AD48,"-")=COUNTA(AD46:AD48)),"-",SUM(AD9,AD33,AD46:AD48))</f>
        <v>124533603695</v>
      </c>
      <c r="AE8" s="3">
        <v>28754296581</v>
      </c>
      <c r="AX8" s="96"/>
      <c r="AY8" s="96"/>
    </row>
    <row r="9" spans="1:51" ht="14.65" customHeight="1" x14ac:dyDescent="0.15">
      <c r="A9" s="1" t="s">
        <v>7</v>
      </c>
      <c r="B9" s="1" t="s">
        <v>117</v>
      </c>
      <c r="D9" s="15"/>
      <c r="E9" s="10"/>
      <c r="F9" s="10"/>
      <c r="G9" s="10" t="s">
        <v>8</v>
      </c>
      <c r="H9" s="10"/>
      <c r="I9" s="10"/>
      <c r="J9" s="10"/>
      <c r="K9" s="9"/>
      <c r="L9" s="9"/>
      <c r="M9" s="9"/>
      <c r="N9" s="9"/>
      <c r="O9" s="9"/>
      <c r="P9" s="146">
        <v>53951552</v>
      </c>
      <c r="Q9" s="13"/>
      <c r="R9" s="10"/>
      <c r="S9" s="10"/>
      <c r="T9" s="10" t="s">
        <v>118</v>
      </c>
      <c r="U9" s="10"/>
      <c r="V9" s="10"/>
      <c r="W9" s="10"/>
      <c r="X9" s="10"/>
      <c r="Y9" s="9"/>
      <c r="Z9" s="146">
        <v>0</v>
      </c>
      <c r="AA9" s="105"/>
      <c r="AD9" s="3">
        <f>IF(COUNTIF(AD10:AD32,"-")=COUNTA(AD10:AD32),"-",SUM(AD10:AD32))</f>
        <v>54277841503</v>
      </c>
      <c r="AE9" s="3">
        <v>0</v>
      </c>
      <c r="AX9" s="96"/>
      <c r="AY9" s="96"/>
    </row>
    <row r="10" spans="1:51" ht="14.65" customHeight="1" x14ac:dyDescent="0.15">
      <c r="A10" s="1" t="s">
        <v>9</v>
      </c>
      <c r="B10" s="1" t="s">
        <v>119</v>
      </c>
      <c r="D10" s="15"/>
      <c r="E10" s="10"/>
      <c r="F10" s="10"/>
      <c r="G10" s="10"/>
      <c r="H10" s="10" t="s">
        <v>10</v>
      </c>
      <c r="I10" s="10"/>
      <c r="J10" s="10"/>
      <c r="K10" s="9"/>
      <c r="L10" s="9"/>
      <c r="M10" s="9"/>
      <c r="N10" s="9"/>
      <c r="O10" s="9"/>
      <c r="P10" s="146">
        <v>19980092</v>
      </c>
      <c r="Q10" s="13"/>
      <c r="R10" s="10"/>
      <c r="S10" s="10"/>
      <c r="T10" s="10" t="s">
        <v>120</v>
      </c>
      <c r="U10" s="10"/>
      <c r="V10" s="10"/>
      <c r="W10" s="10"/>
      <c r="X10" s="10"/>
      <c r="Y10" s="9"/>
      <c r="Z10" s="146">
        <v>4247220</v>
      </c>
      <c r="AA10" s="105"/>
      <c r="AD10" s="3">
        <v>19980091555</v>
      </c>
      <c r="AE10" s="3">
        <v>4247219975</v>
      </c>
      <c r="AX10" s="96"/>
      <c r="AY10" s="96"/>
    </row>
    <row r="11" spans="1:51" ht="14.65" customHeight="1" x14ac:dyDescent="0.15">
      <c r="A11" s="1" t="s">
        <v>12</v>
      </c>
      <c r="B11" s="1" t="s">
        <v>121</v>
      </c>
      <c r="D11" s="15"/>
      <c r="E11" s="10"/>
      <c r="F11" s="10"/>
      <c r="G11" s="10"/>
      <c r="H11" s="10" t="s">
        <v>13</v>
      </c>
      <c r="I11" s="10"/>
      <c r="J11" s="10"/>
      <c r="K11" s="9"/>
      <c r="L11" s="9"/>
      <c r="M11" s="9"/>
      <c r="N11" s="9"/>
      <c r="O11" s="9"/>
      <c r="P11" s="146">
        <v>0</v>
      </c>
      <c r="Q11" s="13"/>
      <c r="R11" s="10"/>
      <c r="S11" s="10"/>
      <c r="T11" s="10" t="s">
        <v>122</v>
      </c>
      <c r="U11" s="10"/>
      <c r="V11" s="10"/>
      <c r="W11" s="10"/>
      <c r="X11" s="10"/>
      <c r="Y11" s="9"/>
      <c r="Z11" s="146">
        <v>3944</v>
      </c>
      <c r="AA11" s="105"/>
      <c r="AD11" s="3">
        <v>0</v>
      </c>
      <c r="AE11" s="3">
        <v>3944000</v>
      </c>
      <c r="AX11" s="96"/>
      <c r="AY11" s="96"/>
    </row>
    <row r="12" spans="1:51" ht="14.65" customHeight="1" x14ac:dyDescent="0.15">
      <c r="A12" s="1" t="s">
        <v>14</v>
      </c>
      <c r="B12" s="1" t="s">
        <v>123</v>
      </c>
      <c r="D12" s="15"/>
      <c r="E12" s="10"/>
      <c r="F12" s="10"/>
      <c r="G12" s="10"/>
      <c r="H12" s="10" t="s">
        <v>15</v>
      </c>
      <c r="I12" s="10"/>
      <c r="J12" s="10"/>
      <c r="K12" s="9"/>
      <c r="L12" s="9"/>
      <c r="M12" s="9"/>
      <c r="N12" s="9"/>
      <c r="O12" s="9"/>
      <c r="P12" s="146">
        <v>1181734</v>
      </c>
      <c r="Q12" s="13"/>
      <c r="R12" s="10"/>
      <c r="S12" s="10"/>
      <c r="T12" s="10" t="s">
        <v>44</v>
      </c>
      <c r="U12" s="10"/>
      <c r="V12" s="10"/>
      <c r="W12" s="10"/>
      <c r="X12" s="10"/>
      <c r="Y12" s="9"/>
      <c r="Z12" s="146">
        <v>2194996</v>
      </c>
      <c r="AA12" s="105"/>
      <c r="AD12" s="3">
        <v>1181734400</v>
      </c>
      <c r="AE12" s="3">
        <v>2194996136</v>
      </c>
      <c r="AX12" s="96"/>
      <c r="AY12" s="96"/>
    </row>
    <row r="13" spans="1:51" ht="14.65" customHeight="1" x14ac:dyDescent="0.15">
      <c r="A13" s="1" t="s">
        <v>16</v>
      </c>
      <c r="B13" s="1" t="s">
        <v>124</v>
      </c>
      <c r="D13" s="15"/>
      <c r="E13" s="10"/>
      <c r="F13" s="10"/>
      <c r="G13" s="10"/>
      <c r="H13" s="10" t="s">
        <v>17</v>
      </c>
      <c r="I13" s="10"/>
      <c r="J13" s="10"/>
      <c r="K13" s="9"/>
      <c r="L13" s="9"/>
      <c r="M13" s="9"/>
      <c r="N13" s="9"/>
      <c r="O13" s="9"/>
      <c r="P13" s="146">
        <v>0</v>
      </c>
      <c r="Q13" s="13"/>
      <c r="R13" s="10"/>
      <c r="S13" s="10" t="s">
        <v>125</v>
      </c>
      <c r="T13" s="10"/>
      <c r="U13" s="10"/>
      <c r="V13" s="10"/>
      <c r="W13" s="10"/>
      <c r="X13" s="10"/>
      <c r="Y13" s="9"/>
      <c r="Z13" s="146">
        <v>4040114</v>
      </c>
      <c r="AA13" s="105"/>
      <c r="AD13" s="3">
        <v>0</v>
      </c>
      <c r="AE13" s="3">
        <f>IF(COUNTIF(AE14:AE21,"-")=COUNTA(AE14:AE21),"-",SUM(AE14:AE21))</f>
        <v>4040113593</v>
      </c>
      <c r="AX13" s="96"/>
      <c r="AY13" s="96"/>
    </row>
    <row r="14" spans="1:51" ht="14.65" customHeight="1" x14ac:dyDescent="0.15">
      <c r="A14" s="1" t="s">
        <v>18</v>
      </c>
      <c r="B14" s="1" t="s">
        <v>126</v>
      </c>
      <c r="D14" s="15"/>
      <c r="E14" s="10"/>
      <c r="F14" s="10"/>
      <c r="G14" s="10"/>
      <c r="H14" s="10" t="s">
        <v>19</v>
      </c>
      <c r="I14" s="10"/>
      <c r="J14" s="10"/>
      <c r="K14" s="9"/>
      <c r="L14" s="9"/>
      <c r="M14" s="9"/>
      <c r="N14" s="9"/>
      <c r="O14" s="9"/>
      <c r="P14" s="146">
        <v>60798121</v>
      </c>
      <c r="Q14" s="13"/>
      <c r="R14" s="10"/>
      <c r="S14" s="10"/>
      <c r="T14" s="10" t="s">
        <v>272</v>
      </c>
      <c r="U14" s="10"/>
      <c r="V14" s="10"/>
      <c r="W14" s="10"/>
      <c r="X14" s="10"/>
      <c r="Y14" s="9"/>
      <c r="Z14" s="146">
        <v>3565312</v>
      </c>
      <c r="AA14" s="105"/>
      <c r="AD14" s="3">
        <v>60798120866</v>
      </c>
      <c r="AE14" s="3">
        <v>3565311835</v>
      </c>
      <c r="AX14" s="96"/>
      <c r="AY14" s="96"/>
    </row>
    <row r="15" spans="1:51" ht="14.65" customHeight="1" x14ac:dyDescent="0.15">
      <c r="A15" s="1" t="s">
        <v>20</v>
      </c>
      <c r="B15" s="1" t="s">
        <v>127</v>
      </c>
      <c r="D15" s="15"/>
      <c r="E15" s="10"/>
      <c r="F15" s="10"/>
      <c r="G15" s="10"/>
      <c r="H15" s="10" t="s">
        <v>21</v>
      </c>
      <c r="I15" s="10"/>
      <c r="J15" s="10"/>
      <c r="K15" s="9"/>
      <c r="L15" s="9"/>
      <c r="M15" s="9"/>
      <c r="N15" s="9"/>
      <c r="O15" s="9"/>
      <c r="P15" s="146">
        <v>-33470392</v>
      </c>
      <c r="Q15" s="13"/>
      <c r="R15" s="10"/>
      <c r="S15" s="10"/>
      <c r="T15" s="10" t="s">
        <v>128</v>
      </c>
      <c r="U15" s="10"/>
      <c r="V15" s="10"/>
      <c r="W15" s="10"/>
      <c r="X15" s="10"/>
      <c r="Y15" s="9"/>
      <c r="Z15" s="146">
        <v>86959</v>
      </c>
      <c r="AA15" s="105"/>
      <c r="AD15" s="3">
        <v>-33470392203</v>
      </c>
      <c r="AE15" s="3">
        <v>86959234</v>
      </c>
      <c r="AX15" s="96"/>
      <c r="AY15" s="96"/>
    </row>
    <row r="16" spans="1:51" ht="14.65" customHeight="1" x14ac:dyDescent="0.15">
      <c r="A16" s="1" t="s">
        <v>247</v>
      </c>
      <c r="B16" s="1" t="s">
        <v>129</v>
      </c>
      <c r="D16" s="15"/>
      <c r="E16" s="10"/>
      <c r="F16" s="10"/>
      <c r="G16" s="10"/>
      <c r="H16" s="10" t="s">
        <v>22</v>
      </c>
      <c r="I16" s="10"/>
      <c r="J16" s="10"/>
      <c r="K16" s="9"/>
      <c r="L16" s="9"/>
      <c r="M16" s="9"/>
      <c r="N16" s="9"/>
      <c r="O16" s="9"/>
      <c r="P16" s="146">
        <v>0</v>
      </c>
      <c r="Q16" s="13"/>
      <c r="R16" s="10"/>
      <c r="S16" s="10"/>
      <c r="T16" s="10" t="s">
        <v>130</v>
      </c>
      <c r="U16" s="10"/>
      <c r="V16" s="10"/>
      <c r="W16" s="10"/>
      <c r="X16" s="10"/>
      <c r="Y16" s="9"/>
      <c r="Z16" s="146">
        <v>14627</v>
      </c>
      <c r="AA16" s="105"/>
      <c r="AD16" s="3">
        <v>0</v>
      </c>
      <c r="AE16" s="3">
        <v>14626649</v>
      </c>
      <c r="AX16" s="96"/>
      <c r="AY16" s="96"/>
    </row>
    <row r="17" spans="1:51" ht="14.65" customHeight="1" x14ac:dyDescent="0.15">
      <c r="A17" s="1" t="s">
        <v>23</v>
      </c>
      <c r="B17" s="1" t="s">
        <v>131</v>
      </c>
      <c r="D17" s="15"/>
      <c r="E17" s="10"/>
      <c r="F17" s="10"/>
      <c r="G17" s="10"/>
      <c r="H17" s="10" t="s">
        <v>24</v>
      </c>
      <c r="I17" s="10"/>
      <c r="J17" s="10"/>
      <c r="K17" s="9"/>
      <c r="L17" s="9"/>
      <c r="M17" s="9"/>
      <c r="N17" s="9"/>
      <c r="O17" s="9"/>
      <c r="P17" s="146">
        <v>1111654</v>
      </c>
      <c r="Q17" s="13"/>
      <c r="R17" s="9"/>
      <c r="S17" s="10"/>
      <c r="T17" s="10" t="s">
        <v>132</v>
      </c>
      <c r="U17" s="10"/>
      <c r="V17" s="10"/>
      <c r="W17" s="10"/>
      <c r="X17" s="10"/>
      <c r="Y17" s="9"/>
      <c r="Z17" s="146">
        <v>0</v>
      </c>
      <c r="AA17" s="105"/>
      <c r="AD17" s="3">
        <v>1111653998</v>
      </c>
      <c r="AE17" s="3">
        <v>0</v>
      </c>
      <c r="AX17" s="96"/>
      <c r="AY17" s="96"/>
    </row>
    <row r="18" spans="1:51" ht="14.65" customHeight="1" x14ac:dyDescent="0.15">
      <c r="A18" s="1" t="s">
        <v>25</v>
      </c>
      <c r="B18" s="1" t="s">
        <v>133</v>
      </c>
      <c r="D18" s="15"/>
      <c r="E18" s="10"/>
      <c r="F18" s="10"/>
      <c r="G18" s="10"/>
      <c r="H18" s="10" t="s">
        <v>26</v>
      </c>
      <c r="I18" s="10"/>
      <c r="J18" s="10"/>
      <c r="K18" s="9"/>
      <c r="L18" s="9"/>
      <c r="M18" s="9"/>
      <c r="N18" s="9"/>
      <c r="O18" s="9"/>
      <c r="P18" s="146">
        <v>-663955</v>
      </c>
      <c r="Q18" s="13"/>
      <c r="R18" s="9"/>
      <c r="S18" s="10"/>
      <c r="T18" s="10" t="s">
        <v>134</v>
      </c>
      <c r="U18" s="10"/>
      <c r="V18" s="10"/>
      <c r="W18" s="10"/>
      <c r="X18" s="10"/>
      <c r="Y18" s="9"/>
      <c r="Z18" s="146">
        <v>0</v>
      </c>
      <c r="AA18" s="105"/>
      <c r="AD18" s="3">
        <v>-663954818</v>
      </c>
      <c r="AE18" s="3">
        <v>0</v>
      </c>
      <c r="AX18" s="96"/>
      <c r="AY18" s="96"/>
    </row>
    <row r="19" spans="1:51" ht="14.65" customHeight="1" x14ac:dyDescent="0.15">
      <c r="A19" s="1" t="s">
        <v>248</v>
      </c>
      <c r="B19" s="1" t="s">
        <v>135</v>
      </c>
      <c r="D19" s="15"/>
      <c r="E19" s="10"/>
      <c r="F19" s="10"/>
      <c r="G19" s="10"/>
      <c r="H19" s="10" t="s">
        <v>27</v>
      </c>
      <c r="I19" s="10"/>
      <c r="J19" s="10"/>
      <c r="K19" s="9"/>
      <c r="L19" s="9"/>
      <c r="M19" s="9"/>
      <c r="N19" s="9"/>
      <c r="O19" s="9"/>
      <c r="P19" s="146">
        <v>0</v>
      </c>
      <c r="Q19" s="13"/>
      <c r="R19" s="10"/>
      <c r="S19" s="10"/>
      <c r="T19" s="10" t="s">
        <v>136</v>
      </c>
      <c r="U19" s="10"/>
      <c r="V19" s="10"/>
      <c r="W19" s="10"/>
      <c r="X19" s="10"/>
      <c r="Y19" s="9"/>
      <c r="Z19" s="146">
        <v>217996</v>
      </c>
      <c r="AA19" s="105"/>
      <c r="AD19" s="3">
        <v>0</v>
      </c>
      <c r="AE19" s="3">
        <v>217996226</v>
      </c>
      <c r="AX19" s="96"/>
      <c r="AY19" s="96"/>
    </row>
    <row r="20" spans="1:51" ht="14.65" customHeight="1" x14ac:dyDescent="0.15">
      <c r="A20" s="1" t="s">
        <v>28</v>
      </c>
      <c r="B20" s="1" t="s">
        <v>137</v>
      </c>
      <c r="D20" s="15"/>
      <c r="E20" s="10"/>
      <c r="F20" s="10"/>
      <c r="G20" s="10"/>
      <c r="H20" s="10" t="s">
        <v>29</v>
      </c>
      <c r="I20" s="16"/>
      <c r="J20" s="16"/>
      <c r="K20" s="17"/>
      <c r="L20" s="17"/>
      <c r="M20" s="17"/>
      <c r="N20" s="17"/>
      <c r="O20" s="17"/>
      <c r="P20" s="146">
        <v>0</v>
      </c>
      <c r="Q20" s="13"/>
      <c r="R20" s="10"/>
      <c r="S20" s="10"/>
      <c r="T20" s="10" t="s">
        <v>138</v>
      </c>
      <c r="U20" s="10"/>
      <c r="V20" s="10"/>
      <c r="W20" s="10"/>
      <c r="X20" s="10"/>
      <c r="Y20" s="9"/>
      <c r="Z20" s="146">
        <v>153039</v>
      </c>
      <c r="AA20" s="105"/>
      <c r="AD20" s="3">
        <v>0</v>
      </c>
      <c r="AE20" s="3">
        <v>152436504</v>
      </c>
      <c r="AX20" s="96"/>
      <c r="AY20" s="96"/>
    </row>
    <row r="21" spans="1:51" ht="14.65" customHeight="1" x14ac:dyDescent="0.15">
      <c r="A21" s="1" t="s">
        <v>30</v>
      </c>
      <c r="B21" s="1" t="s">
        <v>139</v>
      </c>
      <c r="D21" s="15"/>
      <c r="E21" s="10"/>
      <c r="F21" s="10"/>
      <c r="G21" s="10"/>
      <c r="H21" s="10" t="s">
        <v>31</v>
      </c>
      <c r="I21" s="16"/>
      <c r="J21" s="16"/>
      <c r="K21" s="17"/>
      <c r="L21" s="17"/>
      <c r="M21" s="17"/>
      <c r="N21" s="17"/>
      <c r="O21" s="17"/>
      <c r="P21" s="146">
        <v>0</v>
      </c>
      <c r="Q21" s="13"/>
      <c r="R21" s="10"/>
      <c r="S21" s="10"/>
      <c r="T21" s="10" t="s">
        <v>44</v>
      </c>
      <c r="U21" s="10"/>
      <c r="V21" s="10"/>
      <c r="W21" s="10"/>
      <c r="X21" s="10"/>
      <c r="Y21" s="9"/>
      <c r="Z21" s="146">
        <v>2181</v>
      </c>
      <c r="AA21" s="105"/>
      <c r="AD21" s="3">
        <v>0</v>
      </c>
      <c r="AE21" s="3">
        <v>2783145</v>
      </c>
      <c r="AX21" s="96"/>
      <c r="AY21" s="96"/>
    </row>
    <row r="22" spans="1:51" ht="14.65" customHeight="1" x14ac:dyDescent="0.15">
      <c r="A22" s="1" t="s">
        <v>249</v>
      </c>
      <c r="B22" s="1" t="s">
        <v>112</v>
      </c>
      <c r="D22" s="15"/>
      <c r="E22" s="10"/>
      <c r="F22" s="10"/>
      <c r="G22" s="10"/>
      <c r="H22" s="10" t="s">
        <v>32</v>
      </c>
      <c r="I22" s="16"/>
      <c r="J22" s="16"/>
      <c r="K22" s="17"/>
      <c r="L22" s="17"/>
      <c r="M22" s="17"/>
      <c r="N22" s="17"/>
      <c r="O22" s="17"/>
      <c r="P22" s="146">
        <v>0</v>
      </c>
      <c r="Q22" s="13"/>
      <c r="R22" s="161" t="s">
        <v>113</v>
      </c>
      <c r="S22" s="162"/>
      <c r="T22" s="162"/>
      <c r="U22" s="162"/>
      <c r="V22" s="162"/>
      <c r="W22" s="162"/>
      <c r="X22" s="162"/>
      <c r="Y22" s="162"/>
      <c r="Z22" s="148">
        <v>39240570</v>
      </c>
      <c r="AA22" s="106"/>
      <c r="AD22" s="3">
        <v>0</v>
      </c>
      <c r="AE22" s="3">
        <f>IF(AND(AE7="-",AE13="-"),"-",SUM(AE7,AE13))</f>
        <v>39240570285</v>
      </c>
      <c r="AX22" s="96"/>
      <c r="AY22" s="96"/>
    </row>
    <row r="23" spans="1:51" ht="14.65" customHeight="1" x14ac:dyDescent="0.15">
      <c r="A23" s="1" t="s">
        <v>33</v>
      </c>
      <c r="D23" s="15"/>
      <c r="E23" s="10"/>
      <c r="F23" s="10"/>
      <c r="G23" s="10"/>
      <c r="H23" s="10" t="s">
        <v>34</v>
      </c>
      <c r="I23" s="16"/>
      <c r="J23" s="16"/>
      <c r="K23" s="17"/>
      <c r="L23" s="17"/>
      <c r="M23" s="17"/>
      <c r="N23" s="17"/>
      <c r="O23" s="17"/>
      <c r="P23" s="146">
        <v>0</v>
      </c>
      <c r="Q23" s="13"/>
      <c r="R23" s="10" t="s">
        <v>250</v>
      </c>
      <c r="S23" s="97"/>
      <c r="T23" s="97"/>
      <c r="U23" s="97"/>
      <c r="V23" s="97"/>
      <c r="W23" s="97"/>
      <c r="X23" s="97"/>
      <c r="Y23" s="97"/>
      <c r="Z23" s="149"/>
      <c r="AA23" s="14"/>
      <c r="AD23" s="3">
        <v>0</v>
      </c>
      <c r="AX23" s="96"/>
      <c r="AY23" s="96"/>
    </row>
    <row r="24" spans="1:51" ht="14.65" customHeight="1" x14ac:dyDescent="0.15">
      <c r="A24" s="1" t="s">
        <v>35</v>
      </c>
      <c r="B24" s="1" t="s">
        <v>142</v>
      </c>
      <c r="D24" s="15"/>
      <c r="E24" s="10"/>
      <c r="F24" s="10"/>
      <c r="G24" s="10"/>
      <c r="H24" s="10" t="s">
        <v>36</v>
      </c>
      <c r="I24" s="16"/>
      <c r="J24" s="16"/>
      <c r="K24" s="17"/>
      <c r="L24" s="17"/>
      <c r="M24" s="17"/>
      <c r="N24" s="17"/>
      <c r="O24" s="17"/>
      <c r="P24" s="146">
        <v>0</v>
      </c>
      <c r="Q24" s="13"/>
      <c r="R24" s="10"/>
      <c r="S24" s="10" t="s">
        <v>143</v>
      </c>
      <c r="T24" s="10"/>
      <c r="U24" s="10"/>
      <c r="V24" s="10"/>
      <c r="W24" s="10"/>
      <c r="X24" s="10"/>
      <c r="Y24" s="9"/>
      <c r="Z24" s="146">
        <v>139182289</v>
      </c>
      <c r="AA24" s="105"/>
      <c r="AD24" s="3">
        <v>0</v>
      </c>
      <c r="AE24" s="3">
        <f>IF(AND(AD7="-",AD67="-",AD68="-"),"-",SUM(AD7,AD67,AD68))</f>
        <v>139338410837</v>
      </c>
      <c r="AX24" s="96"/>
      <c r="AY24" s="96"/>
    </row>
    <row r="25" spans="1:51" ht="14.65" customHeight="1" x14ac:dyDescent="0.15">
      <c r="A25" s="1" t="s">
        <v>251</v>
      </c>
      <c r="B25" s="1" t="s">
        <v>144</v>
      </c>
      <c r="D25" s="15"/>
      <c r="E25" s="10"/>
      <c r="F25" s="10"/>
      <c r="G25" s="10"/>
      <c r="H25" s="10" t="s">
        <v>37</v>
      </c>
      <c r="I25" s="16"/>
      <c r="J25" s="16"/>
      <c r="K25" s="17"/>
      <c r="L25" s="17"/>
      <c r="M25" s="17"/>
      <c r="N25" s="17"/>
      <c r="O25" s="17"/>
      <c r="P25" s="146">
        <v>0</v>
      </c>
      <c r="Q25" s="13"/>
      <c r="R25" s="10"/>
      <c r="S25" s="9" t="s">
        <v>145</v>
      </c>
      <c r="T25" s="10"/>
      <c r="U25" s="10"/>
      <c r="V25" s="10"/>
      <c r="W25" s="10"/>
      <c r="X25" s="10"/>
      <c r="Y25" s="9"/>
      <c r="Z25" s="146">
        <v>-34339557</v>
      </c>
      <c r="AA25" s="105"/>
      <c r="AD25" s="3">
        <v>0</v>
      </c>
      <c r="AE25" s="3">
        <f>IF(AND(AE74="-",AE24="-",AE26="-"),"-",SUM(AE74)-SUM(AE24,AE26))</f>
        <v>-35015275159</v>
      </c>
      <c r="AX25" s="96"/>
      <c r="AY25" s="96"/>
    </row>
    <row r="26" spans="1:51" ht="14.65" customHeight="1" x14ac:dyDescent="0.15">
      <c r="A26" s="1" t="s">
        <v>38</v>
      </c>
      <c r="B26" s="1" t="s">
        <v>146</v>
      </c>
      <c r="D26" s="15"/>
      <c r="E26" s="10"/>
      <c r="F26" s="10"/>
      <c r="G26" s="10"/>
      <c r="H26" s="10" t="s">
        <v>39</v>
      </c>
      <c r="I26" s="16"/>
      <c r="J26" s="16"/>
      <c r="K26" s="17"/>
      <c r="L26" s="17"/>
      <c r="M26" s="17"/>
      <c r="N26" s="17"/>
      <c r="O26" s="17"/>
      <c r="P26" s="146">
        <v>0</v>
      </c>
      <c r="Q26" s="13"/>
      <c r="R26" s="10"/>
      <c r="S26" s="10" t="s">
        <v>147</v>
      </c>
      <c r="T26" s="10"/>
      <c r="U26" s="10"/>
      <c r="V26" s="10"/>
      <c r="W26" s="10"/>
      <c r="X26" s="10"/>
      <c r="Y26" s="9"/>
      <c r="Z26" s="146">
        <v>20534</v>
      </c>
      <c r="AA26" s="105"/>
      <c r="AD26" s="3">
        <v>0</v>
      </c>
      <c r="AE26" s="3">
        <v>826439944</v>
      </c>
      <c r="AX26" s="96"/>
      <c r="AY26" s="96"/>
    </row>
    <row r="27" spans="1:51" ht="14.65" customHeight="1" x14ac:dyDescent="0.15">
      <c r="A27" s="1" t="s">
        <v>40</v>
      </c>
      <c r="D27" s="15"/>
      <c r="E27" s="10"/>
      <c r="F27" s="10"/>
      <c r="G27" s="10"/>
      <c r="H27" s="10" t="s">
        <v>41</v>
      </c>
      <c r="I27" s="16"/>
      <c r="J27" s="16"/>
      <c r="K27" s="17"/>
      <c r="L27" s="17"/>
      <c r="M27" s="17"/>
      <c r="N27" s="17"/>
      <c r="O27" s="17"/>
      <c r="P27" s="146">
        <v>0</v>
      </c>
      <c r="Q27" s="13"/>
      <c r="R27" s="15"/>
      <c r="S27" s="10"/>
      <c r="T27" s="10"/>
      <c r="U27" s="10"/>
      <c r="V27" s="10"/>
      <c r="W27" s="10"/>
      <c r="X27" s="10"/>
      <c r="Y27" s="9"/>
      <c r="Z27" s="146"/>
      <c r="AA27" s="107"/>
      <c r="AD27" s="3">
        <v>0</v>
      </c>
      <c r="AX27" s="96"/>
      <c r="AY27" s="96"/>
    </row>
    <row r="28" spans="1:51" ht="14.65" customHeight="1" x14ac:dyDescent="0.15">
      <c r="A28" s="1" t="s">
        <v>252</v>
      </c>
      <c r="D28" s="15"/>
      <c r="E28" s="10"/>
      <c r="F28" s="10"/>
      <c r="G28" s="10"/>
      <c r="H28" s="10" t="s">
        <v>42</v>
      </c>
      <c r="I28" s="16"/>
      <c r="J28" s="16"/>
      <c r="K28" s="17"/>
      <c r="L28" s="17"/>
      <c r="M28" s="17"/>
      <c r="N28" s="17"/>
      <c r="O28" s="17"/>
      <c r="P28" s="146">
        <v>0</v>
      </c>
      <c r="Q28" s="13"/>
      <c r="R28" s="15"/>
      <c r="S28" s="10"/>
      <c r="T28" s="10"/>
      <c r="U28" s="10"/>
      <c r="V28" s="10"/>
      <c r="W28" s="10"/>
      <c r="X28" s="10"/>
      <c r="Y28" s="9"/>
      <c r="Z28" s="146"/>
      <c r="AA28" s="107"/>
      <c r="AD28" s="3">
        <v>0</v>
      </c>
      <c r="AX28" s="96"/>
      <c r="AY28" s="96"/>
    </row>
    <row r="29" spans="1:51" ht="14.65" customHeight="1" x14ac:dyDescent="0.15">
      <c r="A29" s="1" t="s">
        <v>43</v>
      </c>
      <c r="D29" s="15"/>
      <c r="E29" s="10"/>
      <c r="F29" s="10"/>
      <c r="G29" s="10"/>
      <c r="H29" s="10" t="s">
        <v>44</v>
      </c>
      <c r="I29" s="10"/>
      <c r="J29" s="10"/>
      <c r="K29" s="9"/>
      <c r="L29" s="9"/>
      <c r="M29" s="9"/>
      <c r="N29" s="9"/>
      <c r="O29" s="9"/>
      <c r="P29" s="146">
        <v>8183768</v>
      </c>
      <c r="Q29" s="13"/>
      <c r="R29" s="163"/>
      <c r="S29" s="164"/>
      <c r="T29" s="164"/>
      <c r="U29" s="164"/>
      <c r="V29" s="164"/>
      <c r="W29" s="164"/>
      <c r="X29" s="164"/>
      <c r="Y29" s="164"/>
      <c r="Z29" s="146"/>
      <c r="AA29" s="105"/>
      <c r="AD29" s="3">
        <v>8183768417</v>
      </c>
      <c r="AX29" s="96"/>
      <c r="AY29" s="96"/>
    </row>
    <row r="30" spans="1:51" ht="14.65" customHeight="1" x14ac:dyDescent="0.15">
      <c r="A30" s="1" t="s">
        <v>45</v>
      </c>
      <c r="D30" s="15"/>
      <c r="E30" s="10"/>
      <c r="F30" s="10"/>
      <c r="G30" s="10"/>
      <c r="H30" s="10" t="s">
        <v>46</v>
      </c>
      <c r="I30" s="10"/>
      <c r="J30" s="10"/>
      <c r="K30" s="9"/>
      <c r="L30" s="9"/>
      <c r="M30" s="9"/>
      <c r="N30" s="9"/>
      <c r="O30" s="9"/>
      <c r="P30" s="146">
        <v>-4332507</v>
      </c>
      <c r="Q30" s="13"/>
      <c r="R30" s="15"/>
      <c r="S30" s="97"/>
      <c r="T30" s="97"/>
      <c r="U30" s="97"/>
      <c r="V30" s="97"/>
      <c r="W30" s="97"/>
      <c r="X30" s="97"/>
      <c r="Y30" s="97"/>
      <c r="Z30" s="149"/>
      <c r="AA30" s="20"/>
      <c r="AD30" s="3">
        <v>-4332506936</v>
      </c>
      <c r="AX30" s="96"/>
      <c r="AY30" s="96"/>
    </row>
    <row r="31" spans="1:51" ht="14.65" customHeight="1" x14ac:dyDescent="0.15">
      <c r="A31" s="1" t="s">
        <v>253</v>
      </c>
      <c r="D31" s="15"/>
      <c r="E31" s="10"/>
      <c r="F31" s="10"/>
      <c r="G31" s="10"/>
      <c r="H31" s="10" t="s">
        <v>47</v>
      </c>
      <c r="I31" s="10"/>
      <c r="J31" s="10"/>
      <c r="K31" s="9"/>
      <c r="L31" s="9"/>
      <c r="M31" s="9"/>
      <c r="N31" s="9"/>
      <c r="O31" s="9"/>
      <c r="P31" s="146">
        <v>0</v>
      </c>
      <c r="Q31" s="13"/>
      <c r="R31" s="10"/>
      <c r="S31" s="97"/>
      <c r="T31" s="97"/>
      <c r="U31" s="97"/>
      <c r="V31" s="97"/>
      <c r="W31" s="97"/>
      <c r="X31" s="97"/>
      <c r="Y31" s="97"/>
      <c r="Z31" s="149"/>
      <c r="AA31" s="20"/>
      <c r="AD31" s="3">
        <v>0</v>
      </c>
      <c r="AX31" s="96"/>
      <c r="AY31" s="96"/>
    </row>
    <row r="32" spans="1:51" ht="14.65" customHeight="1" x14ac:dyDescent="0.15">
      <c r="A32" s="1" t="s">
        <v>48</v>
      </c>
      <c r="D32" s="15"/>
      <c r="E32" s="10"/>
      <c r="F32" s="10"/>
      <c r="G32" s="10"/>
      <c r="H32" s="10" t="s">
        <v>49</v>
      </c>
      <c r="I32" s="10"/>
      <c r="J32" s="10"/>
      <c r="K32" s="9"/>
      <c r="L32" s="9"/>
      <c r="M32" s="9"/>
      <c r="N32" s="9"/>
      <c r="O32" s="9"/>
      <c r="P32" s="146">
        <v>1163036</v>
      </c>
      <c r="Q32" s="13"/>
      <c r="R32" s="10"/>
      <c r="S32" s="10"/>
      <c r="T32" s="10"/>
      <c r="U32" s="10"/>
      <c r="V32" s="10"/>
      <c r="W32" s="10"/>
      <c r="X32" s="10"/>
      <c r="Y32" s="9"/>
      <c r="Z32" s="146"/>
      <c r="AA32" s="107"/>
      <c r="AD32" s="3">
        <v>1489326224</v>
      </c>
      <c r="AX32" s="96"/>
      <c r="AY32" s="96"/>
    </row>
    <row r="33" spans="1:51" ht="14.65" customHeight="1" x14ac:dyDescent="0.15">
      <c r="A33" s="1" t="s">
        <v>50</v>
      </c>
      <c r="D33" s="15"/>
      <c r="E33" s="10"/>
      <c r="F33" s="10"/>
      <c r="G33" s="10" t="s">
        <v>51</v>
      </c>
      <c r="H33" s="10"/>
      <c r="I33" s="10"/>
      <c r="J33" s="10"/>
      <c r="K33" s="9"/>
      <c r="L33" s="9"/>
      <c r="M33" s="9"/>
      <c r="N33" s="9"/>
      <c r="O33" s="9"/>
      <c r="P33" s="146">
        <v>69117837</v>
      </c>
      <c r="Q33" s="13"/>
      <c r="R33" s="10"/>
      <c r="S33" s="9"/>
      <c r="T33" s="10"/>
      <c r="U33" s="10"/>
      <c r="V33" s="10"/>
      <c r="W33" s="10"/>
      <c r="X33" s="10"/>
      <c r="Y33" s="9"/>
      <c r="Z33" s="146"/>
      <c r="AA33" s="107"/>
      <c r="AD33" s="3">
        <f>IF(COUNTIF(AD34:AD45,"-")=COUNTA(AD34:AD45),"-",SUM(AD34:AD45))</f>
        <v>68947669005</v>
      </c>
      <c r="AX33" s="96"/>
      <c r="AY33" s="96"/>
    </row>
    <row r="34" spans="1:51" ht="14.65" customHeight="1" x14ac:dyDescent="0.15">
      <c r="A34" s="1" t="s">
        <v>52</v>
      </c>
      <c r="D34" s="15"/>
      <c r="E34" s="10"/>
      <c r="F34" s="10"/>
      <c r="G34" s="10"/>
      <c r="H34" s="10" t="s">
        <v>10</v>
      </c>
      <c r="I34" s="10"/>
      <c r="J34" s="10"/>
      <c r="K34" s="9"/>
      <c r="L34" s="9"/>
      <c r="M34" s="9"/>
      <c r="N34" s="9"/>
      <c r="O34" s="9"/>
      <c r="P34" s="146">
        <v>45800904</v>
      </c>
      <c r="Q34" s="13"/>
      <c r="R34" s="8"/>
      <c r="S34" s="9"/>
      <c r="T34" s="9"/>
      <c r="U34" s="9"/>
      <c r="V34" s="9"/>
      <c r="W34" s="9"/>
      <c r="X34" s="9"/>
      <c r="Y34" s="18"/>
      <c r="Z34" s="146"/>
      <c r="AA34" s="107"/>
      <c r="AD34" s="3">
        <v>45800904053</v>
      </c>
      <c r="AX34" s="96"/>
      <c r="AY34" s="96"/>
    </row>
    <row r="35" spans="1:51" ht="14.65" customHeight="1" x14ac:dyDescent="0.15">
      <c r="A35" s="1" t="s">
        <v>53</v>
      </c>
      <c r="D35" s="15"/>
      <c r="E35" s="10"/>
      <c r="F35" s="10"/>
      <c r="G35" s="10"/>
      <c r="H35" s="10" t="s">
        <v>13</v>
      </c>
      <c r="I35" s="10"/>
      <c r="J35" s="10"/>
      <c r="K35" s="9"/>
      <c r="L35" s="9"/>
      <c r="M35" s="9"/>
      <c r="N35" s="9"/>
      <c r="O35" s="9"/>
      <c r="P35" s="146">
        <v>0</v>
      </c>
      <c r="Q35" s="13"/>
      <c r="R35" s="9"/>
      <c r="S35" s="9"/>
      <c r="T35" s="9"/>
      <c r="U35" s="9"/>
      <c r="V35" s="9"/>
      <c r="W35" s="9"/>
      <c r="X35" s="9"/>
      <c r="Y35" s="9"/>
      <c r="Z35" s="146"/>
      <c r="AA35" s="107"/>
      <c r="AD35" s="3">
        <v>0</v>
      </c>
      <c r="AX35" s="96"/>
      <c r="AY35" s="96"/>
    </row>
    <row r="36" spans="1:51" ht="14.65" customHeight="1" x14ac:dyDescent="0.15">
      <c r="A36" s="1" t="s">
        <v>54</v>
      </c>
      <c r="D36" s="15"/>
      <c r="E36" s="10"/>
      <c r="F36" s="10"/>
      <c r="G36" s="10"/>
      <c r="H36" s="10" t="s">
        <v>19</v>
      </c>
      <c r="I36" s="10"/>
      <c r="J36" s="10"/>
      <c r="K36" s="9"/>
      <c r="L36" s="9"/>
      <c r="M36" s="9"/>
      <c r="N36" s="9"/>
      <c r="O36" s="9"/>
      <c r="P36" s="146">
        <v>1105695</v>
      </c>
      <c r="Q36" s="13"/>
      <c r="R36" s="19"/>
      <c r="S36" s="19"/>
      <c r="T36" s="19"/>
      <c r="U36" s="19"/>
      <c r="V36" s="19"/>
      <c r="W36" s="19"/>
      <c r="X36" s="19"/>
      <c r="Y36" s="19"/>
      <c r="Z36" s="12"/>
      <c r="AA36" s="20"/>
      <c r="AD36" s="3">
        <v>1105695033</v>
      </c>
      <c r="AX36" s="96"/>
      <c r="AY36" s="96"/>
    </row>
    <row r="37" spans="1:51" ht="14.65" customHeight="1" x14ac:dyDescent="0.15">
      <c r="A37" s="1" t="s">
        <v>55</v>
      </c>
      <c r="D37" s="15"/>
      <c r="E37" s="10"/>
      <c r="F37" s="10"/>
      <c r="G37" s="10"/>
      <c r="H37" s="10" t="s">
        <v>21</v>
      </c>
      <c r="I37" s="10"/>
      <c r="J37" s="10"/>
      <c r="K37" s="9"/>
      <c r="L37" s="9"/>
      <c r="M37" s="9"/>
      <c r="N37" s="9"/>
      <c r="O37" s="9"/>
      <c r="P37" s="146">
        <v>-520130</v>
      </c>
      <c r="Q37" s="13"/>
      <c r="R37" s="19"/>
      <c r="S37" s="19"/>
      <c r="T37" s="19"/>
      <c r="U37" s="19"/>
      <c r="V37" s="19"/>
      <c r="W37" s="19"/>
      <c r="X37" s="19"/>
      <c r="Y37" s="19"/>
      <c r="Z37" s="12"/>
      <c r="AA37" s="20"/>
      <c r="AD37" s="3">
        <v>-520130102</v>
      </c>
      <c r="AX37" s="96"/>
      <c r="AY37" s="96"/>
    </row>
    <row r="38" spans="1:51" ht="14.65" customHeight="1" x14ac:dyDescent="0.15">
      <c r="A38" s="1" t="s">
        <v>56</v>
      </c>
      <c r="D38" s="15"/>
      <c r="E38" s="10"/>
      <c r="F38" s="10"/>
      <c r="G38" s="10"/>
      <c r="H38" s="10" t="s">
        <v>22</v>
      </c>
      <c r="I38" s="10"/>
      <c r="J38" s="10"/>
      <c r="K38" s="9"/>
      <c r="L38" s="9"/>
      <c r="M38" s="9"/>
      <c r="N38" s="9"/>
      <c r="O38" s="9"/>
      <c r="P38" s="146">
        <v>0</v>
      </c>
      <c r="Q38" s="13"/>
      <c r="R38" s="19"/>
      <c r="S38" s="19"/>
      <c r="T38" s="19"/>
      <c r="U38" s="19"/>
      <c r="V38" s="19"/>
      <c r="W38" s="19"/>
      <c r="X38" s="19"/>
      <c r="Y38" s="19"/>
      <c r="Z38" s="12"/>
      <c r="AA38" s="20"/>
      <c r="AD38" s="3">
        <v>0</v>
      </c>
      <c r="AX38" s="96"/>
      <c r="AY38" s="96"/>
    </row>
    <row r="39" spans="1:51" ht="14.65" customHeight="1" x14ac:dyDescent="0.15">
      <c r="A39" s="1" t="s">
        <v>57</v>
      </c>
      <c r="D39" s="15"/>
      <c r="E39" s="10"/>
      <c r="F39" s="10"/>
      <c r="G39" s="10"/>
      <c r="H39" s="10" t="s">
        <v>24</v>
      </c>
      <c r="I39" s="10"/>
      <c r="J39" s="10"/>
      <c r="K39" s="9"/>
      <c r="L39" s="9"/>
      <c r="M39" s="9"/>
      <c r="N39" s="9"/>
      <c r="O39" s="9"/>
      <c r="P39" s="146">
        <v>105863348</v>
      </c>
      <c r="Q39" s="13"/>
      <c r="R39" s="19"/>
      <c r="S39" s="19"/>
      <c r="T39" s="19"/>
      <c r="U39" s="19"/>
      <c r="V39" s="19"/>
      <c r="W39" s="19"/>
      <c r="X39" s="19"/>
      <c r="Y39" s="19"/>
      <c r="Z39" s="12"/>
      <c r="AA39" s="20"/>
      <c r="AD39" s="3">
        <v>105863348237</v>
      </c>
      <c r="AX39" s="96"/>
      <c r="AY39" s="96"/>
    </row>
    <row r="40" spans="1:51" ht="14.65" customHeight="1" x14ac:dyDescent="0.15">
      <c r="A40" s="1" t="s">
        <v>58</v>
      </c>
      <c r="D40" s="15"/>
      <c r="E40" s="10"/>
      <c r="F40" s="10"/>
      <c r="G40" s="10"/>
      <c r="H40" s="10" t="s">
        <v>26</v>
      </c>
      <c r="I40" s="10"/>
      <c r="J40" s="10"/>
      <c r="K40" s="9"/>
      <c r="L40" s="9"/>
      <c r="M40" s="9"/>
      <c r="N40" s="9"/>
      <c r="O40" s="9"/>
      <c r="P40" s="146">
        <v>-83724548</v>
      </c>
      <c r="Q40" s="13"/>
      <c r="R40" s="19"/>
      <c r="S40" s="19"/>
      <c r="T40" s="19"/>
      <c r="U40" s="19"/>
      <c r="V40" s="19"/>
      <c r="W40" s="19"/>
      <c r="X40" s="19"/>
      <c r="Y40" s="19"/>
      <c r="Z40" s="12"/>
      <c r="AA40" s="20"/>
      <c r="AD40" s="3">
        <v>-83724547973</v>
      </c>
      <c r="AX40" s="96"/>
      <c r="AY40" s="96"/>
    </row>
    <row r="41" spans="1:51" ht="14.65" customHeight="1" x14ac:dyDescent="0.15">
      <c r="A41" s="1" t="s">
        <v>59</v>
      </c>
      <c r="D41" s="15"/>
      <c r="E41" s="10"/>
      <c r="F41" s="10"/>
      <c r="G41" s="10"/>
      <c r="H41" s="10" t="s">
        <v>27</v>
      </c>
      <c r="I41" s="10"/>
      <c r="J41" s="10"/>
      <c r="K41" s="9"/>
      <c r="L41" s="9"/>
      <c r="M41" s="9"/>
      <c r="N41" s="9"/>
      <c r="O41" s="9"/>
      <c r="P41" s="146">
        <v>0</v>
      </c>
      <c r="Q41" s="13"/>
      <c r="R41" s="19"/>
      <c r="S41" s="19"/>
      <c r="T41" s="19"/>
      <c r="U41" s="19"/>
      <c r="V41" s="19"/>
      <c r="W41" s="19"/>
      <c r="X41" s="19"/>
      <c r="Y41" s="19"/>
      <c r="Z41" s="12"/>
      <c r="AA41" s="20"/>
      <c r="AD41" s="3">
        <v>0</v>
      </c>
      <c r="AX41" s="96"/>
      <c r="AY41" s="96"/>
    </row>
    <row r="42" spans="1:51" ht="14.65" customHeight="1" x14ac:dyDescent="0.15">
      <c r="A42" s="1" t="s">
        <v>60</v>
      </c>
      <c r="D42" s="15"/>
      <c r="E42" s="10"/>
      <c r="F42" s="10"/>
      <c r="G42" s="10"/>
      <c r="H42" s="10" t="s">
        <v>44</v>
      </c>
      <c r="I42" s="10"/>
      <c r="J42" s="10"/>
      <c r="K42" s="9"/>
      <c r="L42" s="9"/>
      <c r="M42" s="9"/>
      <c r="N42" s="9"/>
      <c r="O42" s="9"/>
      <c r="P42" s="146">
        <v>5818021</v>
      </c>
      <c r="Q42" s="13"/>
      <c r="R42" s="19"/>
      <c r="S42" s="19"/>
      <c r="T42" s="19"/>
      <c r="U42" s="19"/>
      <c r="V42" s="19"/>
      <c r="W42" s="19"/>
      <c r="X42" s="19"/>
      <c r="Y42" s="19"/>
      <c r="Z42" s="12"/>
      <c r="AA42" s="20"/>
      <c r="AD42" s="3">
        <v>5818021446</v>
      </c>
      <c r="AX42" s="96"/>
      <c r="AY42" s="96"/>
    </row>
    <row r="43" spans="1:51" ht="14.65" customHeight="1" x14ac:dyDescent="0.15">
      <c r="A43" s="1" t="s">
        <v>61</v>
      </c>
      <c r="D43" s="15"/>
      <c r="E43" s="10"/>
      <c r="F43" s="10"/>
      <c r="G43" s="10"/>
      <c r="H43" s="10" t="s">
        <v>46</v>
      </c>
      <c r="I43" s="10"/>
      <c r="J43" s="10"/>
      <c r="K43" s="9"/>
      <c r="L43" s="9"/>
      <c r="M43" s="9"/>
      <c r="N43" s="9"/>
      <c r="O43" s="9"/>
      <c r="P43" s="146">
        <v>-5494605</v>
      </c>
      <c r="Q43" s="13"/>
      <c r="R43" s="19"/>
      <c r="S43" s="19"/>
      <c r="T43" s="19"/>
      <c r="U43" s="19"/>
      <c r="V43" s="19"/>
      <c r="W43" s="19"/>
      <c r="X43" s="19"/>
      <c r="Y43" s="19"/>
      <c r="Z43" s="12"/>
      <c r="AA43" s="20"/>
      <c r="AD43" s="3">
        <v>-5494605329</v>
      </c>
      <c r="AX43" s="96"/>
      <c r="AY43" s="96"/>
    </row>
    <row r="44" spans="1:51" ht="14.65" customHeight="1" x14ac:dyDescent="0.15">
      <c r="A44" s="1" t="s">
        <v>62</v>
      </c>
      <c r="D44" s="15"/>
      <c r="E44" s="10"/>
      <c r="F44" s="10"/>
      <c r="G44" s="10"/>
      <c r="H44" s="10" t="s">
        <v>47</v>
      </c>
      <c r="I44" s="10"/>
      <c r="J44" s="10"/>
      <c r="K44" s="9"/>
      <c r="L44" s="9"/>
      <c r="M44" s="9"/>
      <c r="N44" s="9"/>
      <c r="O44" s="9"/>
      <c r="P44" s="146">
        <v>0</v>
      </c>
      <c r="Q44" s="13"/>
      <c r="R44" s="19"/>
      <c r="S44" s="19"/>
      <c r="T44" s="19"/>
      <c r="U44" s="19"/>
      <c r="V44" s="19"/>
      <c r="W44" s="19"/>
      <c r="X44" s="19"/>
      <c r="Y44" s="19"/>
      <c r="Z44" s="12"/>
      <c r="AA44" s="20"/>
      <c r="AD44" s="3">
        <v>0</v>
      </c>
      <c r="AX44" s="96"/>
      <c r="AY44" s="96"/>
    </row>
    <row r="45" spans="1:51" ht="14.65" customHeight="1" x14ac:dyDescent="0.15">
      <c r="A45" s="1" t="s">
        <v>63</v>
      </c>
      <c r="D45" s="15"/>
      <c r="E45" s="10"/>
      <c r="F45" s="10"/>
      <c r="G45" s="10"/>
      <c r="H45" s="10" t="s">
        <v>49</v>
      </c>
      <c r="I45" s="10"/>
      <c r="J45" s="10"/>
      <c r="K45" s="9"/>
      <c r="L45" s="9"/>
      <c r="M45" s="9"/>
      <c r="N45" s="9"/>
      <c r="O45" s="9"/>
      <c r="P45" s="146">
        <v>269152</v>
      </c>
      <c r="Q45" s="13"/>
      <c r="R45" s="19"/>
      <c r="S45" s="19"/>
      <c r="T45" s="19"/>
      <c r="U45" s="19"/>
      <c r="V45" s="19"/>
      <c r="W45" s="19"/>
      <c r="X45" s="19"/>
      <c r="Y45" s="19"/>
      <c r="Z45" s="12"/>
      <c r="AA45" s="20"/>
      <c r="AD45" s="3">
        <v>98983640</v>
      </c>
      <c r="AX45" s="96"/>
      <c r="AY45" s="96"/>
    </row>
    <row r="46" spans="1:51" ht="14.65" customHeight="1" x14ac:dyDescent="0.15">
      <c r="A46" s="1" t="s">
        <v>64</v>
      </c>
      <c r="D46" s="15"/>
      <c r="E46" s="10"/>
      <c r="F46" s="10"/>
      <c r="G46" s="10" t="s">
        <v>65</v>
      </c>
      <c r="H46" s="16"/>
      <c r="I46" s="16"/>
      <c r="J46" s="16"/>
      <c r="K46" s="17"/>
      <c r="L46" s="17"/>
      <c r="M46" s="17"/>
      <c r="N46" s="17"/>
      <c r="O46" s="17"/>
      <c r="P46" s="146">
        <v>4299050</v>
      </c>
      <c r="Q46" s="13"/>
      <c r="R46" s="19"/>
      <c r="S46" s="19"/>
      <c r="T46" s="19"/>
      <c r="U46" s="19"/>
      <c r="V46" s="19"/>
      <c r="W46" s="19"/>
      <c r="X46" s="19"/>
      <c r="Y46" s="19"/>
      <c r="Z46" s="12"/>
      <c r="AA46" s="20"/>
      <c r="AD46" s="3">
        <v>4299050470</v>
      </c>
      <c r="AX46" s="96"/>
      <c r="AY46" s="96"/>
    </row>
    <row r="47" spans="1:51" ht="14.65" customHeight="1" x14ac:dyDescent="0.15">
      <c r="A47" s="1" t="s">
        <v>66</v>
      </c>
      <c r="D47" s="15"/>
      <c r="E47" s="10"/>
      <c r="F47" s="10"/>
      <c r="G47" s="10" t="s">
        <v>67</v>
      </c>
      <c r="H47" s="16"/>
      <c r="I47" s="16"/>
      <c r="J47" s="16"/>
      <c r="K47" s="17"/>
      <c r="L47" s="17"/>
      <c r="M47" s="17"/>
      <c r="N47" s="17"/>
      <c r="O47" s="17"/>
      <c r="P47" s="146">
        <v>-2990957</v>
      </c>
      <c r="Q47" s="13"/>
      <c r="R47" s="19"/>
      <c r="S47" s="19"/>
      <c r="T47" s="19"/>
      <c r="U47" s="19"/>
      <c r="V47" s="19"/>
      <c r="W47" s="19"/>
      <c r="X47" s="19"/>
      <c r="Y47" s="19"/>
      <c r="Z47" s="12"/>
      <c r="AA47" s="20"/>
      <c r="AD47" s="3">
        <v>-2990957283</v>
      </c>
      <c r="AX47" s="96"/>
      <c r="AY47" s="96"/>
    </row>
    <row r="48" spans="1:51" ht="14.65" customHeight="1" x14ac:dyDescent="0.15">
      <c r="A48" s="1">
        <v>1305000</v>
      </c>
      <c r="D48" s="15"/>
      <c r="E48" s="10"/>
      <c r="F48" s="10"/>
      <c r="G48" s="10" t="s">
        <v>68</v>
      </c>
      <c r="H48" s="16"/>
      <c r="I48" s="16"/>
      <c r="J48" s="16"/>
      <c r="K48" s="17"/>
      <c r="L48" s="17"/>
      <c r="M48" s="17"/>
      <c r="N48" s="17"/>
      <c r="O48" s="17"/>
      <c r="P48" s="146">
        <v>0</v>
      </c>
      <c r="Q48" s="13"/>
      <c r="R48" s="19"/>
      <c r="S48" s="19"/>
      <c r="T48" s="19"/>
      <c r="U48" s="19"/>
      <c r="V48" s="19"/>
      <c r="W48" s="19"/>
      <c r="X48" s="19"/>
      <c r="Y48" s="19"/>
      <c r="Z48" s="12"/>
      <c r="AA48" s="20"/>
      <c r="AD48" s="3">
        <v>0</v>
      </c>
      <c r="AX48" s="96"/>
      <c r="AY48" s="96"/>
    </row>
    <row r="49" spans="1:51" ht="14.65" customHeight="1" x14ac:dyDescent="0.15">
      <c r="A49" s="1" t="s">
        <v>69</v>
      </c>
      <c r="D49" s="15"/>
      <c r="E49" s="10"/>
      <c r="F49" s="10" t="s">
        <v>70</v>
      </c>
      <c r="G49" s="10"/>
      <c r="H49" s="16"/>
      <c r="I49" s="16"/>
      <c r="J49" s="16"/>
      <c r="K49" s="17"/>
      <c r="L49" s="17"/>
      <c r="M49" s="17"/>
      <c r="N49" s="17"/>
      <c r="O49" s="17"/>
      <c r="P49" s="146">
        <v>334116</v>
      </c>
      <c r="Q49" s="13"/>
      <c r="R49" s="19"/>
      <c r="S49" s="19"/>
      <c r="T49" s="19"/>
      <c r="U49" s="19"/>
      <c r="V49" s="19"/>
      <c r="W49" s="19"/>
      <c r="X49" s="19"/>
      <c r="Y49" s="19"/>
      <c r="Z49" s="12"/>
      <c r="AA49" s="20"/>
      <c r="AD49" s="3">
        <f>IF(COUNTIF(AD50:AD51,"-")=COUNTA(AD50:AD51),"-",SUM(AD50:AD51))</f>
        <v>334115532</v>
      </c>
      <c r="AX49" s="96"/>
      <c r="AY49" s="96"/>
    </row>
    <row r="50" spans="1:51" ht="14.65" customHeight="1" x14ac:dyDescent="0.15">
      <c r="A50" s="1" t="s">
        <v>71</v>
      </c>
      <c r="D50" s="15"/>
      <c r="E50" s="10"/>
      <c r="F50" s="10"/>
      <c r="G50" s="10" t="s">
        <v>72</v>
      </c>
      <c r="H50" s="10"/>
      <c r="I50" s="10"/>
      <c r="J50" s="10"/>
      <c r="K50" s="9"/>
      <c r="L50" s="9"/>
      <c r="M50" s="9"/>
      <c r="N50" s="9"/>
      <c r="O50" s="9"/>
      <c r="P50" s="146">
        <v>332217</v>
      </c>
      <c r="Q50" s="13"/>
      <c r="R50" s="19"/>
      <c r="S50" s="19"/>
      <c r="T50" s="19"/>
      <c r="U50" s="19"/>
      <c r="V50" s="19"/>
      <c r="W50" s="19"/>
      <c r="X50" s="19"/>
      <c r="Y50" s="19"/>
      <c r="Z50" s="12"/>
      <c r="AA50" s="20"/>
      <c r="AD50" s="3">
        <v>332216933</v>
      </c>
      <c r="AX50" s="96"/>
      <c r="AY50" s="96"/>
    </row>
    <row r="51" spans="1:51" ht="14.65" customHeight="1" x14ac:dyDescent="0.15">
      <c r="A51" s="1" t="s">
        <v>73</v>
      </c>
      <c r="D51" s="15"/>
      <c r="E51" s="10"/>
      <c r="F51" s="10"/>
      <c r="G51" s="10" t="s">
        <v>44</v>
      </c>
      <c r="H51" s="10"/>
      <c r="I51" s="10"/>
      <c r="J51" s="10"/>
      <c r="K51" s="9"/>
      <c r="L51" s="9"/>
      <c r="M51" s="9"/>
      <c r="N51" s="9"/>
      <c r="O51" s="9"/>
      <c r="P51" s="146">
        <v>1899</v>
      </c>
      <c r="Q51" s="13"/>
      <c r="R51" s="19"/>
      <c r="S51" s="19"/>
      <c r="T51" s="19"/>
      <c r="U51" s="19"/>
      <c r="V51" s="19"/>
      <c r="W51" s="19"/>
      <c r="X51" s="19"/>
      <c r="Y51" s="19"/>
      <c r="Z51" s="12"/>
      <c r="AA51" s="20"/>
      <c r="AD51" s="3">
        <v>1898599</v>
      </c>
      <c r="AX51" s="96"/>
      <c r="AY51" s="96"/>
    </row>
    <row r="52" spans="1:51" ht="14.65" customHeight="1" x14ac:dyDescent="0.15">
      <c r="A52" s="1" t="s">
        <v>74</v>
      </c>
      <c r="D52" s="15"/>
      <c r="E52" s="10"/>
      <c r="F52" s="10" t="s">
        <v>75</v>
      </c>
      <c r="G52" s="10"/>
      <c r="H52" s="10"/>
      <c r="I52" s="10"/>
      <c r="J52" s="10"/>
      <c r="K52" s="10"/>
      <c r="L52" s="9"/>
      <c r="M52" s="9"/>
      <c r="N52" s="9"/>
      <c r="O52" s="9"/>
      <c r="P52" s="146">
        <v>7518034</v>
      </c>
      <c r="Q52" s="13"/>
      <c r="R52" s="19"/>
      <c r="S52" s="19"/>
      <c r="T52" s="19"/>
      <c r="U52" s="19"/>
      <c r="V52" s="19"/>
      <c r="W52" s="19"/>
      <c r="X52" s="19"/>
      <c r="Y52" s="19"/>
      <c r="Z52" s="12"/>
      <c r="AA52" s="20"/>
      <c r="AD52" s="3">
        <f>IF(COUNTIF(AD53:AD63,"-")=COUNTA(AD53:AD63),"-",SUM(AD53,AD57:AD59,AD62:AD63))</f>
        <v>7518034158</v>
      </c>
      <c r="AX52" s="96"/>
      <c r="AY52" s="96"/>
    </row>
    <row r="53" spans="1:51" ht="14.65" customHeight="1" x14ac:dyDescent="0.15">
      <c r="A53" s="1" t="s">
        <v>76</v>
      </c>
      <c r="D53" s="15"/>
      <c r="E53" s="10"/>
      <c r="F53" s="10"/>
      <c r="G53" s="10" t="s">
        <v>77</v>
      </c>
      <c r="H53" s="10"/>
      <c r="I53" s="10"/>
      <c r="J53" s="10"/>
      <c r="K53" s="10"/>
      <c r="L53" s="9"/>
      <c r="M53" s="9"/>
      <c r="N53" s="9"/>
      <c r="O53" s="9"/>
      <c r="P53" s="146">
        <v>206934</v>
      </c>
      <c r="Q53" s="13"/>
      <c r="R53" s="19"/>
      <c r="S53" s="19"/>
      <c r="T53" s="19"/>
      <c r="U53" s="19"/>
      <c r="V53" s="19"/>
      <c r="W53" s="19"/>
      <c r="X53" s="19"/>
      <c r="Y53" s="19"/>
      <c r="Z53" s="12"/>
      <c r="AA53" s="20"/>
      <c r="AD53" s="3">
        <f>IF(COUNTIF(AD54:AD56,"-")=COUNTA(AD54:AD56),"-",SUM(AD54:AD56))</f>
        <v>206934250</v>
      </c>
      <c r="AX53" s="96"/>
      <c r="AY53" s="96"/>
    </row>
    <row r="54" spans="1:51" ht="14.65" customHeight="1" x14ac:dyDescent="0.15">
      <c r="A54" s="1" t="s">
        <v>78</v>
      </c>
      <c r="D54" s="15"/>
      <c r="E54" s="10"/>
      <c r="F54" s="10"/>
      <c r="G54" s="10"/>
      <c r="H54" s="10" t="s">
        <v>79</v>
      </c>
      <c r="I54" s="10"/>
      <c r="J54" s="10"/>
      <c r="K54" s="10"/>
      <c r="L54" s="9"/>
      <c r="M54" s="9"/>
      <c r="N54" s="9"/>
      <c r="O54" s="9"/>
      <c r="P54" s="146">
        <v>1800</v>
      </c>
      <c r="Q54" s="13"/>
      <c r="R54" s="19"/>
      <c r="S54" s="19"/>
      <c r="T54" s="19"/>
      <c r="U54" s="19"/>
      <c r="V54" s="19"/>
      <c r="W54" s="19"/>
      <c r="X54" s="19"/>
      <c r="Y54" s="19"/>
      <c r="Z54" s="12"/>
      <c r="AA54" s="20"/>
      <c r="AD54" s="3">
        <v>1800000</v>
      </c>
      <c r="AX54" s="96"/>
      <c r="AY54" s="96"/>
    </row>
    <row r="55" spans="1:51" ht="14.65" customHeight="1" x14ac:dyDescent="0.15">
      <c r="A55" s="1" t="s">
        <v>80</v>
      </c>
      <c r="D55" s="15"/>
      <c r="E55" s="10"/>
      <c r="F55" s="10"/>
      <c r="G55" s="10"/>
      <c r="H55" s="10" t="s">
        <v>81</v>
      </c>
      <c r="I55" s="10"/>
      <c r="J55" s="10"/>
      <c r="K55" s="10"/>
      <c r="L55" s="9"/>
      <c r="M55" s="9"/>
      <c r="N55" s="9"/>
      <c r="O55" s="9"/>
      <c r="P55" s="146">
        <v>205134</v>
      </c>
      <c r="Q55" s="13"/>
      <c r="R55" s="19"/>
      <c r="S55" s="19"/>
      <c r="T55" s="19"/>
      <c r="U55" s="19"/>
      <c r="V55" s="19"/>
      <c r="W55" s="19"/>
      <c r="X55" s="19"/>
      <c r="Y55" s="19"/>
      <c r="Z55" s="12"/>
      <c r="AA55" s="20"/>
      <c r="AD55" s="3">
        <v>205134250</v>
      </c>
      <c r="AX55" s="96"/>
      <c r="AY55" s="96"/>
    </row>
    <row r="56" spans="1:51" ht="14.65" customHeight="1" x14ac:dyDescent="0.15">
      <c r="A56" s="1" t="s">
        <v>82</v>
      </c>
      <c r="D56" s="15"/>
      <c r="E56" s="10"/>
      <c r="F56" s="10"/>
      <c r="G56" s="10"/>
      <c r="H56" s="10" t="s">
        <v>44</v>
      </c>
      <c r="I56" s="10"/>
      <c r="J56" s="10"/>
      <c r="K56" s="10"/>
      <c r="L56" s="9"/>
      <c r="M56" s="9"/>
      <c r="N56" s="9"/>
      <c r="O56" s="9"/>
      <c r="P56" s="146">
        <v>0</v>
      </c>
      <c r="Q56" s="13"/>
      <c r="R56" s="19"/>
      <c r="S56" s="19"/>
      <c r="T56" s="19"/>
      <c r="U56" s="19"/>
      <c r="V56" s="19"/>
      <c r="W56" s="19"/>
      <c r="X56" s="19"/>
      <c r="Y56" s="19"/>
      <c r="Z56" s="12"/>
      <c r="AA56" s="20"/>
      <c r="AD56" s="3">
        <v>0</v>
      </c>
      <c r="AX56" s="96"/>
      <c r="AY56" s="96"/>
    </row>
    <row r="57" spans="1:51" ht="14.65" customHeight="1" x14ac:dyDescent="0.15">
      <c r="A57" s="1" t="s">
        <v>83</v>
      </c>
      <c r="D57" s="15"/>
      <c r="E57" s="10"/>
      <c r="F57" s="10"/>
      <c r="G57" s="10" t="s">
        <v>84</v>
      </c>
      <c r="H57" s="10"/>
      <c r="I57" s="10"/>
      <c r="J57" s="10"/>
      <c r="K57" s="9"/>
      <c r="L57" s="9"/>
      <c r="M57" s="9"/>
      <c r="N57" s="9"/>
      <c r="O57" s="9"/>
      <c r="P57" s="146">
        <v>285175</v>
      </c>
      <c r="Q57" s="13"/>
      <c r="R57" s="19"/>
      <c r="S57" s="19"/>
      <c r="T57" s="19"/>
      <c r="U57" s="19"/>
      <c r="V57" s="19"/>
      <c r="W57" s="19"/>
      <c r="X57" s="19"/>
      <c r="Y57" s="19"/>
      <c r="Z57" s="12"/>
      <c r="AA57" s="20"/>
      <c r="AD57" s="3">
        <v>285175327</v>
      </c>
      <c r="AX57" s="96"/>
      <c r="AY57" s="96"/>
    </row>
    <row r="58" spans="1:51" ht="14.65" customHeight="1" x14ac:dyDescent="0.15">
      <c r="A58" s="1" t="s">
        <v>85</v>
      </c>
      <c r="D58" s="15"/>
      <c r="E58" s="10"/>
      <c r="F58" s="10"/>
      <c r="G58" s="10" t="s">
        <v>86</v>
      </c>
      <c r="H58" s="10"/>
      <c r="I58" s="10"/>
      <c r="J58" s="10"/>
      <c r="K58" s="9"/>
      <c r="L58" s="9"/>
      <c r="M58" s="9"/>
      <c r="N58" s="9"/>
      <c r="O58" s="9"/>
      <c r="P58" s="146">
        <v>91247</v>
      </c>
      <c r="Q58" s="13"/>
      <c r="R58" s="19"/>
      <c r="S58" s="19"/>
      <c r="T58" s="19"/>
      <c r="U58" s="19"/>
      <c r="V58" s="19"/>
      <c r="W58" s="19"/>
      <c r="X58" s="19"/>
      <c r="Y58" s="19"/>
      <c r="Z58" s="12"/>
      <c r="AA58" s="20"/>
      <c r="AD58" s="3">
        <v>91247302</v>
      </c>
      <c r="AX58" s="96"/>
      <c r="AY58" s="96"/>
    </row>
    <row r="59" spans="1:51" ht="14.65" customHeight="1" x14ac:dyDescent="0.15">
      <c r="A59" s="1" t="s">
        <v>87</v>
      </c>
      <c r="D59" s="15"/>
      <c r="E59" s="10"/>
      <c r="F59" s="10"/>
      <c r="G59" s="10" t="s">
        <v>88</v>
      </c>
      <c r="H59" s="10"/>
      <c r="I59" s="10"/>
      <c r="J59" s="10"/>
      <c r="K59" s="9"/>
      <c r="L59" s="9"/>
      <c r="M59" s="9"/>
      <c r="N59" s="9"/>
      <c r="O59" s="9"/>
      <c r="P59" s="146">
        <v>6974072</v>
      </c>
      <c r="Q59" s="13"/>
      <c r="R59" s="19"/>
      <c r="S59" s="19"/>
      <c r="T59" s="19"/>
      <c r="U59" s="19"/>
      <c r="V59" s="19"/>
      <c r="W59" s="19"/>
      <c r="X59" s="19"/>
      <c r="Y59" s="19"/>
      <c r="Z59" s="12"/>
      <c r="AA59" s="20"/>
      <c r="AD59" s="3">
        <f>IF(COUNTIF(AD60:AD61,"-")=COUNTA(AD60:AD61),"-",SUM(AD60:AD61))</f>
        <v>6974072343</v>
      </c>
      <c r="AX59" s="96"/>
      <c r="AY59" s="96"/>
    </row>
    <row r="60" spans="1:51" ht="14.65" customHeight="1" x14ac:dyDescent="0.15">
      <c r="A60" s="1" t="s">
        <v>89</v>
      </c>
      <c r="D60" s="15"/>
      <c r="E60" s="10"/>
      <c r="F60" s="10"/>
      <c r="G60" s="10"/>
      <c r="H60" s="10" t="s">
        <v>90</v>
      </c>
      <c r="I60" s="10"/>
      <c r="J60" s="10"/>
      <c r="K60" s="9"/>
      <c r="L60" s="9"/>
      <c r="M60" s="9"/>
      <c r="N60" s="9"/>
      <c r="O60" s="9"/>
      <c r="P60" s="146">
        <v>0</v>
      </c>
      <c r="Q60" s="13"/>
      <c r="R60" s="19"/>
      <c r="S60" s="19"/>
      <c r="T60" s="19"/>
      <c r="U60" s="19"/>
      <c r="V60" s="19"/>
      <c r="W60" s="19"/>
      <c r="X60" s="19"/>
      <c r="Y60" s="19"/>
      <c r="Z60" s="12"/>
      <c r="AA60" s="20"/>
      <c r="AD60" s="3">
        <v>0</v>
      </c>
      <c r="AX60" s="96"/>
      <c r="AY60" s="96"/>
    </row>
    <row r="61" spans="1:51" ht="14.65" customHeight="1" x14ac:dyDescent="0.15">
      <c r="A61" s="1" t="s">
        <v>91</v>
      </c>
      <c r="D61" s="15"/>
      <c r="E61" s="9"/>
      <c r="F61" s="10"/>
      <c r="G61" s="10"/>
      <c r="H61" s="10" t="s">
        <v>44</v>
      </c>
      <c r="I61" s="10"/>
      <c r="J61" s="10"/>
      <c r="K61" s="9"/>
      <c r="L61" s="9"/>
      <c r="M61" s="9"/>
      <c r="N61" s="9"/>
      <c r="O61" s="9"/>
      <c r="P61" s="146">
        <v>6974072</v>
      </c>
      <c r="Q61" s="13"/>
      <c r="R61" s="19"/>
      <c r="S61" s="19"/>
      <c r="T61" s="19"/>
      <c r="U61" s="19"/>
      <c r="V61" s="19"/>
      <c r="W61" s="19"/>
      <c r="X61" s="19"/>
      <c r="Y61" s="19"/>
      <c r="Z61" s="12"/>
      <c r="AA61" s="20"/>
      <c r="AD61" s="3">
        <v>6974072343</v>
      </c>
      <c r="AX61" s="96"/>
      <c r="AY61" s="96"/>
    </row>
    <row r="62" spans="1:51" ht="14.65" customHeight="1" x14ac:dyDescent="0.15">
      <c r="A62" s="1" t="s">
        <v>92</v>
      </c>
      <c r="D62" s="15"/>
      <c r="E62" s="9"/>
      <c r="F62" s="10"/>
      <c r="G62" s="10" t="s">
        <v>44</v>
      </c>
      <c r="H62" s="10"/>
      <c r="I62" s="10"/>
      <c r="J62" s="10"/>
      <c r="K62" s="9"/>
      <c r="L62" s="9"/>
      <c r="M62" s="9"/>
      <c r="N62" s="9"/>
      <c r="O62" s="9"/>
      <c r="P62" s="146">
        <v>26603</v>
      </c>
      <c r="Q62" s="13"/>
      <c r="R62" s="19"/>
      <c r="S62" s="19"/>
      <c r="T62" s="19"/>
      <c r="U62" s="19"/>
      <c r="V62" s="19"/>
      <c r="W62" s="19"/>
      <c r="X62" s="19"/>
      <c r="Y62" s="19"/>
      <c r="Z62" s="12"/>
      <c r="AA62" s="20"/>
      <c r="AD62" s="3">
        <v>26603290</v>
      </c>
      <c r="AX62" s="96"/>
      <c r="AY62" s="96"/>
    </row>
    <row r="63" spans="1:51" ht="14.65" customHeight="1" x14ac:dyDescent="0.15">
      <c r="A63" s="1" t="s">
        <v>93</v>
      </c>
      <c r="D63" s="15"/>
      <c r="E63" s="9"/>
      <c r="F63" s="10"/>
      <c r="G63" s="10" t="s">
        <v>94</v>
      </c>
      <c r="H63" s="10"/>
      <c r="I63" s="10"/>
      <c r="J63" s="10"/>
      <c r="K63" s="9"/>
      <c r="L63" s="9"/>
      <c r="M63" s="9"/>
      <c r="N63" s="9"/>
      <c r="O63" s="9"/>
      <c r="P63" s="146">
        <v>-65998</v>
      </c>
      <c r="Q63" s="13"/>
      <c r="R63" s="19"/>
      <c r="S63" s="19"/>
      <c r="T63" s="19"/>
      <c r="U63" s="19"/>
      <c r="V63" s="19"/>
      <c r="W63" s="19"/>
      <c r="X63" s="19"/>
      <c r="Y63" s="19"/>
      <c r="Z63" s="12"/>
      <c r="AA63" s="20"/>
      <c r="AD63" s="3">
        <v>-65998354</v>
      </c>
      <c r="AX63" s="96"/>
      <c r="AY63" s="96"/>
    </row>
    <row r="64" spans="1:51" ht="14.65" customHeight="1" x14ac:dyDescent="0.15">
      <c r="A64" s="1" t="s">
        <v>95</v>
      </c>
      <c r="D64" s="15"/>
      <c r="E64" s="9" t="s">
        <v>96</v>
      </c>
      <c r="F64" s="10"/>
      <c r="G64" s="11"/>
      <c r="H64" s="11"/>
      <c r="I64" s="11"/>
      <c r="J64" s="9"/>
      <c r="K64" s="9"/>
      <c r="L64" s="9"/>
      <c r="M64" s="9"/>
      <c r="N64" s="9"/>
      <c r="O64" s="9"/>
      <c r="P64" s="146">
        <v>11874204</v>
      </c>
      <c r="Q64" s="13"/>
      <c r="R64" s="19"/>
      <c r="S64" s="19"/>
      <c r="T64" s="19"/>
      <c r="U64" s="19"/>
      <c r="V64" s="19"/>
      <c r="W64" s="19"/>
      <c r="X64" s="19"/>
      <c r="Y64" s="19"/>
      <c r="Z64" s="12"/>
      <c r="AA64" s="20"/>
      <c r="AD64" s="3">
        <f>IF(COUNTIF(AD65:AD73,"-")=COUNTA(AD65:AD73),"-",SUM(AD65:AD68,AD71:AD73))</f>
        <v>12004392522</v>
      </c>
      <c r="AX64" s="96"/>
      <c r="AY64" s="96"/>
    </row>
    <row r="65" spans="1:51" ht="14.65" customHeight="1" x14ac:dyDescent="0.15">
      <c r="A65" s="1" t="s">
        <v>97</v>
      </c>
      <c r="D65" s="15"/>
      <c r="E65" s="9"/>
      <c r="F65" s="10" t="s">
        <v>98</v>
      </c>
      <c r="G65" s="11"/>
      <c r="H65" s="11"/>
      <c r="I65" s="11"/>
      <c r="J65" s="9"/>
      <c r="K65" s="9"/>
      <c r="L65" s="9"/>
      <c r="M65" s="9"/>
      <c r="N65" s="9"/>
      <c r="O65" s="9"/>
      <c r="P65" s="146">
        <v>4547846</v>
      </c>
      <c r="Q65" s="13"/>
      <c r="R65" s="19"/>
      <c r="S65" s="19"/>
      <c r="T65" s="19"/>
      <c r="U65" s="19"/>
      <c r="V65" s="19"/>
      <c r="W65" s="19"/>
      <c r="X65" s="19"/>
      <c r="Y65" s="19"/>
      <c r="Z65" s="12"/>
      <c r="AA65" s="20"/>
      <c r="AD65" s="3">
        <v>4678034408</v>
      </c>
      <c r="AX65" s="96"/>
      <c r="AY65" s="96"/>
    </row>
    <row r="66" spans="1:51" ht="14.65" customHeight="1" x14ac:dyDescent="0.15">
      <c r="A66" s="1" t="s">
        <v>99</v>
      </c>
      <c r="D66" s="15"/>
      <c r="E66" s="9"/>
      <c r="F66" s="10" t="s">
        <v>100</v>
      </c>
      <c r="G66" s="10"/>
      <c r="H66" s="16"/>
      <c r="I66" s="10"/>
      <c r="J66" s="10"/>
      <c r="K66" s="9"/>
      <c r="L66" s="9"/>
      <c r="M66" s="9"/>
      <c r="N66" s="9"/>
      <c r="O66" s="9"/>
      <c r="P66" s="146">
        <v>163138</v>
      </c>
      <c r="Q66" s="13"/>
      <c r="R66" s="19"/>
      <c r="S66" s="19"/>
      <c r="T66" s="19"/>
      <c r="U66" s="19"/>
      <c r="V66" s="19"/>
      <c r="W66" s="19"/>
      <c r="X66" s="19"/>
      <c r="Y66" s="19"/>
      <c r="Z66" s="12"/>
      <c r="AA66" s="20"/>
      <c r="AD66" s="3">
        <v>163137547</v>
      </c>
      <c r="AX66" s="96"/>
      <c r="AY66" s="96"/>
    </row>
    <row r="67" spans="1:51" ht="14.65" customHeight="1" x14ac:dyDescent="0.15">
      <c r="A67" s="1">
        <v>1500000</v>
      </c>
      <c r="D67" s="15"/>
      <c r="E67" s="9"/>
      <c r="F67" s="10" t="s">
        <v>101</v>
      </c>
      <c r="G67" s="10"/>
      <c r="H67" s="10"/>
      <c r="I67" s="10"/>
      <c r="J67" s="10"/>
      <c r="K67" s="9"/>
      <c r="L67" s="9"/>
      <c r="M67" s="9"/>
      <c r="N67" s="9"/>
      <c r="O67" s="9"/>
      <c r="P67" s="146">
        <v>8172</v>
      </c>
      <c r="Q67" s="13"/>
      <c r="R67" s="19"/>
      <c r="S67" s="19"/>
      <c r="T67" s="19"/>
      <c r="U67" s="19"/>
      <c r="V67" s="19"/>
      <c r="W67" s="19"/>
      <c r="X67" s="19"/>
      <c r="Y67" s="19"/>
      <c r="Z67" s="12"/>
      <c r="AA67" s="20"/>
      <c r="AD67" s="3">
        <v>8171825</v>
      </c>
      <c r="AX67" s="96"/>
      <c r="AY67" s="96"/>
    </row>
    <row r="68" spans="1:51" ht="14.65" customHeight="1" x14ac:dyDescent="0.15">
      <c r="A68" s="1" t="s">
        <v>102</v>
      </c>
      <c r="D68" s="15"/>
      <c r="E68" s="10"/>
      <c r="F68" s="10" t="s">
        <v>88</v>
      </c>
      <c r="G68" s="10"/>
      <c r="H68" s="16"/>
      <c r="I68" s="10"/>
      <c r="J68" s="10"/>
      <c r="K68" s="9"/>
      <c r="L68" s="9"/>
      <c r="M68" s="9"/>
      <c r="N68" s="9"/>
      <c r="O68" s="9"/>
      <c r="P68" s="146">
        <v>6944486</v>
      </c>
      <c r="Q68" s="13"/>
      <c r="R68" s="19"/>
      <c r="S68" s="19"/>
      <c r="T68" s="19"/>
      <c r="U68" s="19"/>
      <c r="V68" s="19"/>
      <c r="W68" s="19"/>
      <c r="X68" s="19"/>
      <c r="Y68" s="19"/>
      <c r="Z68" s="12"/>
      <c r="AA68" s="20"/>
      <c r="AD68" s="3">
        <f>IF(COUNTIF(AD69:AD70,"-")=COUNTA(AD69:AD70),"-",SUM(AD69:AD70))</f>
        <v>6944485627</v>
      </c>
      <c r="AX68" s="96"/>
      <c r="AY68" s="96"/>
    </row>
    <row r="69" spans="1:51" ht="14.65" customHeight="1" x14ac:dyDescent="0.15">
      <c r="A69" s="1" t="s">
        <v>103</v>
      </c>
      <c r="D69" s="15"/>
      <c r="E69" s="10"/>
      <c r="F69" s="10"/>
      <c r="G69" s="10" t="s">
        <v>104</v>
      </c>
      <c r="H69" s="10"/>
      <c r="I69" s="10"/>
      <c r="J69" s="10"/>
      <c r="K69" s="9"/>
      <c r="L69" s="9"/>
      <c r="M69" s="9"/>
      <c r="N69" s="9"/>
      <c r="O69" s="9"/>
      <c r="P69" s="146">
        <v>6667425</v>
      </c>
      <c r="Q69" s="13"/>
      <c r="R69" s="19"/>
      <c r="S69" s="19"/>
      <c r="T69" s="19"/>
      <c r="U69" s="19"/>
      <c r="V69" s="19"/>
      <c r="W69" s="19"/>
      <c r="X69" s="19"/>
      <c r="Y69" s="19"/>
      <c r="Z69" s="12"/>
      <c r="AA69" s="20"/>
      <c r="AD69" s="3">
        <v>6667424770</v>
      </c>
      <c r="AX69" s="96"/>
      <c r="AY69" s="96"/>
    </row>
    <row r="70" spans="1:51" ht="14.65" customHeight="1" x14ac:dyDescent="0.15">
      <c r="A70" s="1" t="s">
        <v>105</v>
      </c>
      <c r="D70" s="15"/>
      <c r="E70" s="10"/>
      <c r="F70" s="10"/>
      <c r="G70" s="10" t="s">
        <v>90</v>
      </c>
      <c r="H70" s="10"/>
      <c r="I70" s="10"/>
      <c r="J70" s="10"/>
      <c r="K70" s="9"/>
      <c r="L70" s="9"/>
      <c r="M70" s="9"/>
      <c r="N70" s="9"/>
      <c r="O70" s="9"/>
      <c r="P70" s="146">
        <v>277061</v>
      </c>
      <c r="Q70" s="13"/>
      <c r="R70" s="19"/>
      <c r="S70" s="19"/>
      <c r="T70" s="19"/>
      <c r="U70" s="19"/>
      <c r="V70" s="19"/>
      <c r="W70" s="19"/>
      <c r="X70" s="19"/>
      <c r="Y70" s="19"/>
      <c r="Z70" s="12"/>
      <c r="AA70" s="20"/>
      <c r="AD70" s="3">
        <v>277060857</v>
      </c>
      <c r="AX70" s="96"/>
      <c r="AY70" s="96"/>
    </row>
    <row r="71" spans="1:51" ht="14.65" customHeight="1" x14ac:dyDescent="0.15">
      <c r="A71" s="1" t="s">
        <v>106</v>
      </c>
      <c r="D71" s="15"/>
      <c r="E71" s="10"/>
      <c r="F71" s="10" t="s">
        <v>107</v>
      </c>
      <c r="G71" s="10"/>
      <c r="H71" s="10"/>
      <c r="I71" s="10"/>
      <c r="J71" s="10"/>
      <c r="K71" s="9"/>
      <c r="L71" s="9"/>
      <c r="M71" s="9"/>
      <c r="N71" s="9"/>
      <c r="O71" s="9"/>
      <c r="P71" s="146">
        <v>208372</v>
      </c>
      <c r="Q71" s="13"/>
      <c r="R71" s="19"/>
      <c r="S71" s="19"/>
      <c r="T71" s="19"/>
      <c r="U71" s="19"/>
      <c r="V71" s="19"/>
      <c r="W71" s="19"/>
      <c r="X71" s="19"/>
      <c r="Y71" s="19"/>
      <c r="Z71" s="12"/>
      <c r="AA71" s="20"/>
      <c r="AD71" s="3">
        <v>208371895</v>
      </c>
      <c r="AX71" s="96"/>
      <c r="AY71" s="96"/>
    </row>
    <row r="72" spans="1:51" ht="14.65" customHeight="1" x14ac:dyDescent="0.15">
      <c r="A72" s="1" t="s">
        <v>108</v>
      </c>
      <c r="D72" s="15"/>
      <c r="E72" s="10"/>
      <c r="F72" s="10" t="s">
        <v>44</v>
      </c>
      <c r="G72" s="10"/>
      <c r="H72" s="16"/>
      <c r="I72" s="10"/>
      <c r="J72" s="10"/>
      <c r="K72" s="9"/>
      <c r="L72" s="9"/>
      <c r="M72" s="9"/>
      <c r="N72" s="9"/>
      <c r="O72" s="9"/>
      <c r="P72" s="146">
        <v>20929</v>
      </c>
      <c r="Q72" s="13"/>
      <c r="R72" s="19"/>
      <c r="S72" s="19"/>
      <c r="T72" s="19"/>
      <c r="U72" s="19"/>
      <c r="V72" s="19"/>
      <c r="W72" s="19"/>
      <c r="X72" s="19"/>
      <c r="Y72" s="19"/>
      <c r="Z72" s="12"/>
      <c r="AA72" s="20"/>
      <c r="AD72" s="3">
        <v>20929191</v>
      </c>
      <c r="AX72" s="96"/>
      <c r="AY72" s="96"/>
    </row>
    <row r="73" spans="1:51" ht="14.65" customHeight="1" x14ac:dyDescent="0.15">
      <c r="A73" s="1" t="s">
        <v>109</v>
      </c>
      <c r="D73" s="15"/>
      <c r="E73" s="10"/>
      <c r="F73" s="19" t="s">
        <v>94</v>
      </c>
      <c r="G73" s="10"/>
      <c r="H73" s="10"/>
      <c r="I73" s="10"/>
      <c r="J73" s="10"/>
      <c r="K73" s="9"/>
      <c r="L73" s="9"/>
      <c r="M73" s="9"/>
      <c r="N73" s="9"/>
      <c r="O73" s="9"/>
      <c r="P73" s="146">
        <v>-18738</v>
      </c>
      <c r="Q73" s="13"/>
      <c r="R73" s="165"/>
      <c r="S73" s="166"/>
      <c r="T73" s="166"/>
      <c r="U73" s="166"/>
      <c r="V73" s="166"/>
      <c r="W73" s="166"/>
      <c r="X73" s="166"/>
      <c r="Y73" s="167"/>
      <c r="Z73" s="21"/>
      <c r="AA73" s="22"/>
      <c r="AD73" s="3">
        <v>-18737971</v>
      </c>
      <c r="AX73" s="96"/>
      <c r="AY73" s="96"/>
    </row>
    <row r="74" spans="1:51" ht="16.5" customHeight="1" thickBot="1" x14ac:dyDescent="0.2">
      <c r="A74" s="1">
        <v>1565000</v>
      </c>
      <c r="B74" s="1" t="s">
        <v>140</v>
      </c>
      <c r="D74" s="15"/>
      <c r="E74" s="10" t="s">
        <v>110</v>
      </c>
      <c r="F74" s="10"/>
      <c r="G74" s="10"/>
      <c r="H74" s="10"/>
      <c r="I74" s="10"/>
      <c r="J74" s="10"/>
      <c r="K74" s="9"/>
      <c r="L74" s="9"/>
      <c r="M74" s="9"/>
      <c r="N74" s="9"/>
      <c r="O74" s="9"/>
      <c r="P74" s="146">
        <v>0</v>
      </c>
      <c r="Q74" s="13"/>
      <c r="R74" s="168" t="s">
        <v>141</v>
      </c>
      <c r="S74" s="169"/>
      <c r="T74" s="169"/>
      <c r="U74" s="169"/>
      <c r="V74" s="169"/>
      <c r="W74" s="169"/>
      <c r="X74" s="169"/>
      <c r="Y74" s="170"/>
      <c r="Z74" s="150">
        <v>104863266</v>
      </c>
      <c r="AA74" s="108"/>
      <c r="AD74" s="3">
        <v>0</v>
      </c>
      <c r="AE74" s="3">
        <f>IF(AND(AD75="-",AE22="-"),"-",SUM(AD75)-SUM(AE22))</f>
        <v>105149575622</v>
      </c>
      <c r="AX74" s="96"/>
      <c r="AY74" s="96"/>
    </row>
    <row r="75" spans="1:51" ht="14.65" customHeight="1" thickBot="1" x14ac:dyDescent="0.2">
      <c r="A75" s="1" t="s">
        <v>1</v>
      </c>
      <c r="B75" s="1" t="s">
        <v>111</v>
      </c>
      <c r="D75" s="171" t="s">
        <v>2</v>
      </c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3"/>
      <c r="P75" s="147">
        <v>144103836</v>
      </c>
      <c r="Q75" s="109"/>
      <c r="R75" s="156" t="s">
        <v>254</v>
      </c>
      <c r="S75" s="157"/>
      <c r="T75" s="157"/>
      <c r="U75" s="157"/>
      <c r="V75" s="157"/>
      <c r="W75" s="157"/>
      <c r="X75" s="157"/>
      <c r="Y75" s="174"/>
      <c r="Z75" s="147">
        <v>144103836</v>
      </c>
      <c r="AA75" s="110"/>
      <c r="AD75" s="3">
        <f>IF(AND(AD7="-",AD64="-",AD74="-"),"-",SUM(AD7,AD64,AD74))</f>
        <v>144390145907</v>
      </c>
      <c r="AE75" s="3">
        <f>IF(AND(AE22="-",AE74="-"),"-",SUM(AE22,AE74))</f>
        <v>144390145907</v>
      </c>
      <c r="AX75" s="96"/>
      <c r="AY75" s="96"/>
    </row>
    <row r="76" spans="1:51" ht="9.75" customHeight="1" x14ac:dyDescent="0.15"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Z76" s="9"/>
      <c r="AA76" s="9"/>
    </row>
    <row r="77" spans="1:51" ht="14.65" customHeight="1" x14ac:dyDescent="0.15">
      <c r="D77" s="7"/>
      <c r="E77" s="111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Z77" s="23"/>
      <c r="AA77" s="23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X42"/>
  <sheetViews>
    <sheetView topLeftCell="B1" zoomScale="85" zoomScaleNormal="85" zoomScaleSheetLayoutView="100" workbookViewId="0">
      <selection activeCell="U28" sqref="U28"/>
    </sheetView>
  </sheetViews>
  <sheetFormatPr defaultRowHeight="13.5" x14ac:dyDescent="0.15"/>
  <cols>
    <col min="1" max="1" width="0" style="117" hidden="1" customWidth="1"/>
    <col min="2" max="2" width="0.625" style="103" customWidth="1"/>
    <col min="3" max="3" width="1.25" style="145" customWidth="1"/>
    <col min="4" max="12" width="2.125" style="145" customWidth="1"/>
    <col min="13" max="13" width="18.375" style="145" customWidth="1"/>
    <col min="14" max="14" width="21.625" style="145" bestFit="1" customWidth="1"/>
    <col min="15" max="15" width="2.5" style="145" customWidth="1"/>
    <col min="16" max="16" width="0.625" style="145" customWidth="1"/>
    <col min="17" max="17" width="9" style="103"/>
    <col min="18" max="18" width="0" style="103" hidden="1" customWidth="1"/>
    <col min="19" max="16384" width="9" style="103"/>
  </cols>
  <sheetData>
    <row r="1" spans="1:50" x14ac:dyDescent="0.15">
      <c r="A1" s="98"/>
      <c r="C1" s="115"/>
      <c r="D1" s="115"/>
      <c r="E1" s="115"/>
      <c r="F1" s="115"/>
      <c r="G1" s="115"/>
      <c r="H1" s="115"/>
      <c r="I1" s="115"/>
      <c r="J1" s="100"/>
      <c r="K1" s="100"/>
      <c r="L1" s="100"/>
      <c r="M1" s="100"/>
      <c r="N1" s="100"/>
      <c r="O1" s="100"/>
      <c r="P1" s="116"/>
    </row>
    <row r="2" spans="1:50" ht="24" x14ac:dyDescent="0.2">
      <c r="C2" s="175" t="s">
        <v>263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18"/>
    </row>
    <row r="3" spans="1:50" ht="17.25" x14ac:dyDescent="0.2">
      <c r="C3" s="176" t="s">
        <v>264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18"/>
    </row>
    <row r="4" spans="1:50" ht="17.25" x14ac:dyDescent="0.2">
      <c r="C4" s="176" t="s">
        <v>265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18"/>
    </row>
    <row r="5" spans="1:50" ht="18" thickBot="1" x14ac:dyDescent="0.25">
      <c r="C5" s="119"/>
      <c r="D5" s="118"/>
      <c r="E5" s="118"/>
      <c r="F5" s="118"/>
      <c r="G5" s="118"/>
      <c r="H5" s="118"/>
      <c r="I5" s="118"/>
      <c r="J5" s="118"/>
      <c r="K5" s="118"/>
      <c r="L5" s="118"/>
      <c r="M5" s="120"/>
      <c r="N5" s="118"/>
      <c r="O5" s="120" t="s">
        <v>262</v>
      </c>
      <c r="P5" s="118"/>
    </row>
    <row r="6" spans="1:50" ht="18" thickBot="1" x14ac:dyDescent="0.25">
      <c r="A6" s="117" t="s">
        <v>242</v>
      </c>
      <c r="C6" s="177" t="s">
        <v>0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9" t="s">
        <v>244</v>
      </c>
      <c r="O6" s="180"/>
      <c r="P6" s="118"/>
    </row>
    <row r="7" spans="1:50" x14ac:dyDescent="0.15">
      <c r="A7" s="117" t="s">
        <v>150</v>
      </c>
      <c r="C7" s="121"/>
      <c r="D7" s="122" t="s">
        <v>151</v>
      </c>
      <c r="E7" s="122"/>
      <c r="F7" s="123"/>
      <c r="G7" s="122"/>
      <c r="H7" s="122"/>
      <c r="I7" s="122"/>
      <c r="J7" s="122"/>
      <c r="K7" s="123"/>
      <c r="L7" s="123"/>
      <c r="M7" s="123"/>
      <c r="N7" s="151">
        <v>32960525</v>
      </c>
      <c r="O7" s="124"/>
      <c r="P7" s="125"/>
      <c r="R7" s="103">
        <f>IF(AND(R8="-",R23="-"),"-",SUM(R8,R23))</f>
        <v>32683387132</v>
      </c>
      <c r="AX7" s="126"/>
    </row>
    <row r="8" spans="1:50" x14ac:dyDescent="0.15">
      <c r="A8" s="117" t="s">
        <v>152</v>
      </c>
      <c r="C8" s="121"/>
      <c r="D8" s="122"/>
      <c r="E8" s="122" t="s">
        <v>153</v>
      </c>
      <c r="F8" s="122"/>
      <c r="G8" s="122"/>
      <c r="H8" s="122"/>
      <c r="I8" s="122"/>
      <c r="J8" s="122"/>
      <c r="K8" s="123"/>
      <c r="L8" s="123"/>
      <c r="M8" s="123"/>
      <c r="N8" s="151">
        <v>14635730</v>
      </c>
      <c r="O8" s="127"/>
      <c r="P8" s="125"/>
      <c r="R8" s="103">
        <f>IF(COUNTIF(R9:R22,"-")=COUNTA(R9:R22),"-",SUM(R9,R14,R19))</f>
        <v>14366278743</v>
      </c>
      <c r="AX8" s="126"/>
    </row>
    <row r="9" spans="1:50" x14ac:dyDescent="0.15">
      <c r="A9" s="117" t="s">
        <v>154</v>
      </c>
      <c r="C9" s="121"/>
      <c r="D9" s="122"/>
      <c r="E9" s="122"/>
      <c r="F9" s="122" t="s">
        <v>155</v>
      </c>
      <c r="G9" s="122"/>
      <c r="H9" s="122"/>
      <c r="I9" s="122"/>
      <c r="J9" s="122"/>
      <c r="K9" s="123"/>
      <c r="L9" s="123"/>
      <c r="M9" s="123"/>
      <c r="N9" s="151">
        <v>5257425</v>
      </c>
      <c r="O9" s="127"/>
      <c r="P9" s="125"/>
      <c r="R9" s="103">
        <f>IF(COUNTIF(R10:R13,"-")=COUNTA(R10:R13),"-",SUM(R10:R13))</f>
        <v>5257425310</v>
      </c>
      <c r="AX9" s="126"/>
    </row>
    <row r="10" spans="1:50" x14ac:dyDescent="0.15">
      <c r="A10" s="117" t="s">
        <v>156</v>
      </c>
      <c r="C10" s="121"/>
      <c r="D10" s="122"/>
      <c r="E10" s="122"/>
      <c r="F10" s="122"/>
      <c r="G10" s="122" t="s">
        <v>157</v>
      </c>
      <c r="H10" s="122"/>
      <c r="I10" s="122"/>
      <c r="J10" s="122"/>
      <c r="K10" s="123"/>
      <c r="L10" s="123"/>
      <c r="M10" s="123"/>
      <c r="N10" s="151">
        <v>4141349</v>
      </c>
      <c r="O10" s="127"/>
      <c r="P10" s="125"/>
      <c r="R10" s="103">
        <v>4141349436</v>
      </c>
      <c r="AX10" s="126"/>
    </row>
    <row r="11" spans="1:50" x14ac:dyDescent="0.15">
      <c r="A11" s="117" t="s">
        <v>158</v>
      </c>
      <c r="C11" s="121"/>
      <c r="D11" s="122"/>
      <c r="E11" s="122"/>
      <c r="F11" s="122"/>
      <c r="G11" s="122" t="s">
        <v>159</v>
      </c>
      <c r="H11" s="122"/>
      <c r="I11" s="122"/>
      <c r="J11" s="122"/>
      <c r="K11" s="123"/>
      <c r="L11" s="123"/>
      <c r="M11" s="123"/>
      <c r="N11" s="151">
        <v>217126</v>
      </c>
      <c r="O11" s="127"/>
      <c r="P11" s="125"/>
      <c r="R11" s="103">
        <v>217125904</v>
      </c>
      <c r="AX11" s="126"/>
    </row>
    <row r="12" spans="1:50" x14ac:dyDescent="0.15">
      <c r="A12" s="117" t="s">
        <v>160</v>
      </c>
      <c r="C12" s="121"/>
      <c r="D12" s="122"/>
      <c r="E12" s="122"/>
      <c r="F12" s="122"/>
      <c r="G12" s="122" t="s">
        <v>161</v>
      </c>
      <c r="H12" s="122"/>
      <c r="I12" s="122"/>
      <c r="J12" s="122"/>
      <c r="K12" s="123"/>
      <c r="L12" s="123"/>
      <c r="M12" s="123"/>
      <c r="N12" s="151">
        <v>348332</v>
      </c>
      <c r="O12" s="127"/>
      <c r="P12" s="125"/>
      <c r="R12" s="103">
        <v>348331552</v>
      </c>
      <c r="AX12" s="126"/>
    </row>
    <row r="13" spans="1:50" x14ac:dyDescent="0.15">
      <c r="A13" s="117" t="s">
        <v>162</v>
      </c>
      <c r="C13" s="121"/>
      <c r="D13" s="122"/>
      <c r="E13" s="122"/>
      <c r="F13" s="122"/>
      <c r="G13" s="122" t="s">
        <v>44</v>
      </c>
      <c r="H13" s="122"/>
      <c r="I13" s="122"/>
      <c r="J13" s="122"/>
      <c r="K13" s="123"/>
      <c r="L13" s="123"/>
      <c r="M13" s="123"/>
      <c r="N13" s="151">
        <v>550618</v>
      </c>
      <c r="O13" s="127"/>
      <c r="P13" s="125"/>
      <c r="R13" s="103">
        <v>550618418</v>
      </c>
      <c r="AX13" s="126"/>
    </row>
    <row r="14" spans="1:50" x14ac:dyDescent="0.15">
      <c r="A14" s="117" t="s">
        <v>163</v>
      </c>
      <c r="C14" s="121"/>
      <c r="D14" s="122"/>
      <c r="E14" s="122"/>
      <c r="F14" s="122" t="s">
        <v>164</v>
      </c>
      <c r="G14" s="122"/>
      <c r="H14" s="122"/>
      <c r="I14" s="122"/>
      <c r="J14" s="122"/>
      <c r="K14" s="123"/>
      <c r="L14" s="123"/>
      <c r="M14" s="123"/>
      <c r="N14" s="151">
        <v>8691844</v>
      </c>
      <c r="O14" s="127"/>
      <c r="P14" s="125"/>
      <c r="R14" s="103">
        <f>IF(COUNTIF(R15:R18,"-")=COUNTA(R15:R18),"-",SUM(R15:R18))</f>
        <v>8422917263</v>
      </c>
      <c r="AX14" s="126"/>
    </row>
    <row r="15" spans="1:50" x14ac:dyDescent="0.15">
      <c r="A15" s="117" t="s">
        <v>165</v>
      </c>
      <c r="C15" s="121"/>
      <c r="D15" s="122"/>
      <c r="E15" s="122"/>
      <c r="F15" s="122"/>
      <c r="G15" s="122" t="s">
        <v>166</v>
      </c>
      <c r="H15" s="122"/>
      <c r="I15" s="122"/>
      <c r="J15" s="122"/>
      <c r="K15" s="123"/>
      <c r="L15" s="123"/>
      <c r="M15" s="123"/>
      <c r="N15" s="151">
        <v>4330077</v>
      </c>
      <c r="O15" s="127"/>
      <c r="P15" s="125"/>
      <c r="R15" s="103">
        <v>4247750992</v>
      </c>
      <c r="AX15" s="126"/>
    </row>
    <row r="16" spans="1:50" x14ac:dyDescent="0.15">
      <c r="A16" s="117" t="s">
        <v>167</v>
      </c>
      <c r="C16" s="121"/>
      <c r="D16" s="122"/>
      <c r="E16" s="122"/>
      <c r="F16" s="122"/>
      <c r="G16" s="122" t="s">
        <v>168</v>
      </c>
      <c r="H16" s="122"/>
      <c r="I16" s="122"/>
      <c r="J16" s="122"/>
      <c r="K16" s="123"/>
      <c r="L16" s="123"/>
      <c r="M16" s="123"/>
      <c r="N16" s="151">
        <v>417125</v>
      </c>
      <c r="O16" s="127"/>
      <c r="P16" s="125"/>
      <c r="R16" s="103">
        <v>230525452</v>
      </c>
      <c r="AX16" s="126"/>
    </row>
    <row r="17" spans="1:50" x14ac:dyDescent="0.15">
      <c r="A17" s="117" t="s">
        <v>169</v>
      </c>
      <c r="C17" s="121"/>
      <c r="D17" s="122"/>
      <c r="E17" s="122"/>
      <c r="F17" s="122"/>
      <c r="G17" s="122" t="s">
        <v>170</v>
      </c>
      <c r="H17" s="122"/>
      <c r="I17" s="122"/>
      <c r="J17" s="122"/>
      <c r="K17" s="123"/>
      <c r="L17" s="123"/>
      <c r="M17" s="123"/>
      <c r="N17" s="151">
        <v>3877438</v>
      </c>
      <c r="O17" s="127"/>
      <c r="P17" s="125"/>
      <c r="R17" s="103">
        <v>3877437978</v>
      </c>
      <c r="AX17" s="126"/>
    </row>
    <row r="18" spans="1:50" x14ac:dyDescent="0.15">
      <c r="A18" s="117" t="s">
        <v>171</v>
      </c>
      <c r="C18" s="121"/>
      <c r="D18" s="122"/>
      <c r="E18" s="122"/>
      <c r="F18" s="122"/>
      <c r="G18" s="122" t="s">
        <v>44</v>
      </c>
      <c r="H18" s="122"/>
      <c r="I18" s="122"/>
      <c r="J18" s="122"/>
      <c r="K18" s="123"/>
      <c r="L18" s="123"/>
      <c r="M18" s="123"/>
      <c r="N18" s="151">
        <v>67203</v>
      </c>
      <c r="O18" s="127"/>
      <c r="P18" s="125"/>
      <c r="R18" s="103">
        <v>67202841</v>
      </c>
      <c r="AX18" s="126"/>
    </row>
    <row r="19" spans="1:50" x14ac:dyDescent="0.15">
      <c r="A19" s="117" t="s">
        <v>172</v>
      </c>
      <c r="C19" s="121"/>
      <c r="D19" s="122"/>
      <c r="E19" s="122"/>
      <c r="F19" s="122" t="s">
        <v>173</v>
      </c>
      <c r="G19" s="122"/>
      <c r="H19" s="122"/>
      <c r="I19" s="122"/>
      <c r="J19" s="122"/>
      <c r="K19" s="123"/>
      <c r="L19" s="123"/>
      <c r="M19" s="123"/>
      <c r="N19" s="151">
        <v>686461</v>
      </c>
      <c r="O19" s="127"/>
      <c r="P19" s="125"/>
      <c r="R19" s="103">
        <f>IF(COUNTIF(R20:R22,"-")=COUNTA(R20:R22),"-",SUM(R20:R22))</f>
        <v>685936170</v>
      </c>
      <c r="AX19" s="126"/>
    </row>
    <row r="20" spans="1:50" x14ac:dyDescent="0.15">
      <c r="A20" s="117" t="s">
        <v>174</v>
      </c>
      <c r="C20" s="121"/>
      <c r="D20" s="122"/>
      <c r="E20" s="122"/>
      <c r="F20" s="123"/>
      <c r="G20" s="123" t="s">
        <v>175</v>
      </c>
      <c r="H20" s="123"/>
      <c r="I20" s="122"/>
      <c r="J20" s="122"/>
      <c r="K20" s="123"/>
      <c r="L20" s="123"/>
      <c r="M20" s="123"/>
      <c r="N20" s="151">
        <v>313884</v>
      </c>
      <c r="O20" s="127"/>
      <c r="P20" s="125"/>
      <c r="R20" s="103">
        <v>313883925</v>
      </c>
      <c r="AX20" s="126"/>
    </row>
    <row r="21" spans="1:50" x14ac:dyDescent="0.15">
      <c r="A21" s="117" t="s">
        <v>176</v>
      </c>
      <c r="C21" s="121"/>
      <c r="D21" s="122"/>
      <c r="E21" s="122"/>
      <c r="F21" s="123"/>
      <c r="G21" s="122" t="s">
        <v>177</v>
      </c>
      <c r="H21" s="122"/>
      <c r="I21" s="122"/>
      <c r="J21" s="122"/>
      <c r="K21" s="123"/>
      <c r="L21" s="123"/>
      <c r="M21" s="123"/>
      <c r="N21" s="151">
        <v>13636</v>
      </c>
      <c r="O21" s="127"/>
      <c r="P21" s="125"/>
      <c r="R21" s="103">
        <v>13635673</v>
      </c>
      <c r="AX21" s="126"/>
    </row>
    <row r="22" spans="1:50" x14ac:dyDescent="0.15">
      <c r="A22" s="117" t="s">
        <v>178</v>
      </c>
      <c r="C22" s="121"/>
      <c r="D22" s="122"/>
      <c r="E22" s="122"/>
      <c r="F22" s="123"/>
      <c r="G22" s="122" t="s">
        <v>44</v>
      </c>
      <c r="H22" s="122"/>
      <c r="I22" s="122"/>
      <c r="J22" s="122"/>
      <c r="K22" s="123"/>
      <c r="L22" s="123"/>
      <c r="M22" s="123"/>
      <c r="N22" s="151">
        <v>358942</v>
      </c>
      <c r="O22" s="127"/>
      <c r="P22" s="125"/>
      <c r="R22" s="103">
        <v>358416572</v>
      </c>
      <c r="AX22" s="126"/>
    </row>
    <row r="23" spans="1:50" x14ac:dyDescent="0.15">
      <c r="A23" s="117" t="s">
        <v>179</v>
      </c>
      <c r="C23" s="121"/>
      <c r="D23" s="122"/>
      <c r="E23" s="123" t="s">
        <v>180</v>
      </c>
      <c r="F23" s="123"/>
      <c r="G23" s="122"/>
      <c r="H23" s="122"/>
      <c r="I23" s="122"/>
      <c r="J23" s="122"/>
      <c r="K23" s="123"/>
      <c r="L23" s="123"/>
      <c r="M23" s="123"/>
      <c r="N23" s="151">
        <v>18324795</v>
      </c>
      <c r="O23" s="127"/>
      <c r="P23" s="125"/>
      <c r="R23" s="103">
        <f>IF(COUNTIF(R24:R27,"-")=COUNTA(R24:R27),"-",SUM(R24:R27))</f>
        <v>18317108389</v>
      </c>
      <c r="AX23" s="126"/>
    </row>
    <row r="24" spans="1:50" x14ac:dyDescent="0.15">
      <c r="A24" s="117" t="s">
        <v>181</v>
      </c>
      <c r="C24" s="121"/>
      <c r="D24" s="122"/>
      <c r="E24" s="122"/>
      <c r="F24" s="122" t="s">
        <v>182</v>
      </c>
      <c r="G24" s="122"/>
      <c r="H24" s="122"/>
      <c r="I24" s="122"/>
      <c r="J24" s="122"/>
      <c r="K24" s="123"/>
      <c r="L24" s="123"/>
      <c r="M24" s="123"/>
      <c r="N24" s="151">
        <v>14932159</v>
      </c>
      <c r="O24" s="127"/>
      <c r="P24" s="125"/>
      <c r="R24" s="103">
        <v>14924472961</v>
      </c>
      <c r="AX24" s="126"/>
    </row>
    <row r="25" spans="1:50" x14ac:dyDescent="0.15">
      <c r="A25" s="117" t="s">
        <v>183</v>
      </c>
      <c r="C25" s="121"/>
      <c r="D25" s="122"/>
      <c r="E25" s="122"/>
      <c r="F25" s="122" t="s">
        <v>184</v>
      </c>
      <c r="G25" s="122"/>
      <c r="H25" s="122"/>
      <c r="I25" s="122"/>
      <c r="J25" s="122"/>
      <c r="K25" s="123"/>
      <c r="L25" s="123"/>
      <c r="M25" s="123"/>
      <c r="N25" s="151">
        <v>1763145</v>
      </c>
      <c r="O25" s="127"/>
      <c r="P25" s="125"/>
      <c r="R25" s="103">
        <v>1763145408</v>
      </c>
      <c r="AX25" s="126"/>
    </row>
    <row r="26" spans="1:50" x14ac:dyDescent="0.15">
      <c r="A26" s="117" t="s">
        <v>185</v>
      </c>
      <c r="C26" s="121"/>
      <c r="D26" s="122"/>
      <c r="E26" s="122"/>
      <c r="F26" s="122" t="s">
        <v>186</v>
      </c>
      <c r="G26" s="122"/>
      <c r="H26" s="122"/>
      <c r="I26" s="122"/>
      <c r="J26" s="122"/>
      <c r="K26" s="123"/>
      <c r="L26" s="123"/>
      <c r="M26" s="123"/>
      <c r="N26" s="151">
        <v>1610537</v>
      </c>
      <c r="O26" s="127"/>
      <c r="P26" s="125"/>
      <c r="R26" s="103">
        <v>1610536991</v>
      </c>
      <c r="AX26" s="126"/>
    </row>
    <row r="27" spans="1:50" x14ac:dyDescent="0.15">
      <c r="A27" s="117" t="s">
        <v>187</v>
      </c>
      <c r="C27" s="121"/>
      <c r="D27" s="122"/>
      <c r="E27" s="122"/>
      <c r="F27" s="122" t="s">
        <v>44</v>
      </c>
      <c r="G27" s="122"/>
      <c r="H27" s="122"/>
      <c r="I27" s="122"/>
      <c r="J27" s="122"/>
      <c r="K27" s="123"/>
      <c r="L27" s="123"/>
      <c r="M27" s="123"/>
      <c r="N27" s="151">
        <v>18953</v>
      </c>
      <c r="O27" s="127"/>
      <c r="P27" s="125"/>
      <c r="R27" s="103">
        <v>18953029</v>
      </c>
      <c r="AX27" s="126"/>
    </row>
    <row r="28" spans="1:50" x14ac:dyDescent="0.15">
      <c r="A28" s="117" t="s">
        <v>188</v>
      </c>
      <c r="C28" s="121"/>
      <c r="D28" s="122" t="s">
        <v>189</v>
      </c>
      <c r="E28" s="122"/>
      <c r="F28" s="122"/>
      <c r="G28" s="122"/>
      <c r="H28" s="122"/>
      <c r="I28" s="122"/>
      <c r="J28" s="122"/>
      <c r="K28" s="123"/>
      <c r="L28" s="123"/>
      <c r="M28" s="123"/>
      <c r="N28" s="151">
        <v>3449686</v>
      </c>
      <c r="O28" s="127"/>
      <c r="P28" s="125"/>
      <c r="R28" s="103">
        <f>IF(COUNTIF(R29:R30,"-")=COUNTA(R29:R30),"-",SUM(R29:R30))</f>
        <v>3447812706</v>
      </c>
      <c r="AX28" s="126"/>
    </row>
    <row r="29" spans="1:50" x14ac:dyDescent="0.15">
      <c r="A29" s="117" t="s">
        <v>190</v>
      </c>
      <c r="C29" s="121"/>
      <c r="D29" s="122"/>
      <c r="E29" s="122" t="s">
        <v>191</v>
      </c>
      <c r="F29" s="122"/>
      <c r="G29" s="122"/>
      <c r="H29" s="122"/>
      <c r="I29" s="122"/>
      <c r="J29" s="122"/>
      <c r="K29" s="128"/>
      <c r="L29" s="128"/>
      <c r="M29" s="128"/>
      <c r="N29" s="151">
        <v>1319546</v>
      </c>
      <c r="O29" s="127"/>
      <c r="P29" s="125"/>
      <c r="R29" s="103">
        <v>1319546312</v>
      </c>
      <c r="AX29" s="126"/>
    </row>
    <row r="30" spans="1:50" x14ac:dyDescent="0.15">
      <c r="A30" s="117" t="s">
        <v>192</v>
      </c>
      <c r="C30" s="121"/>
      <c r="D30" s="122"/>
      <c r="E30" s="122" t="s">
        <v>44</v>
      </c>
      <c r="F30" s="122"/>
      <c r="G30" s="123"/>
      <c r="H30" s="122"/>
      <c r="I30" s="122"/>
      <c r="J30" s="122"/>
      <c r="K30" s="128"/>
      <c r="L30" s="128"/>
      <c r="M30" s="128"/>
      <c r="N30" s="151">
        <v>2130140</v>
      </c>
      <c r="O30" s="127"/>
      <c r="P30" s="125"/>
      <c r="R30" s="103">
        <v>2128266394</v>
      </c>
      <c r="AX30" s="126"/>
    </row>
    <row r="31" spans="1:50" x14ac:dyDescent="0.15">
      <c r="A31" s="117" t="s">
        <v>148</v>
      </c>
      <c r="C31" s="129" t="s">
        <v>149</v>
      </c>
      <c r="D31" s="130"/>
      <c r="E31" s="130"/>
      <c r="F31" s="130"/>
      <c r="G31" s="130"/>
      <c r="H31" s="130"/>
      <c r="I31" s="130"/>
      <c r="J31" s="130"/>
      <c r="K31" s="131"/>
      <c r="L31" s="131"/>
      <c r="M31" s="131"/>
      <c r="N31" s="152">
        <v>-29510839</v>
      </c>
      <c r="O31" s="132"/>
      <c r="P31" s="125"/>
      <c r="R31" s="103">
        <f>IF(COUNTIF(R7:R28,"-")=COUNTA(R7:R28),"-",SUM(R28)-SUM(R7))</f>
        <v>-29235574426</v>
      </c>
      <c r="AX31" s="126"/>
    </row>
    <row r="32" spans="1:50" x14ac:dyDescent="0.15">
      <c r="A32" s="117" t="s">
        <v>195</v>
      </c>
      <c r="C32" s="121"/>
      <c r="D32" s="122" t="s">
        <v>196</v>
      </c>
      <c r="E32" s="122"/>
      <c r="F32" s="123"/>
      <c r="G32" s="122"/>
      <c r="H32" s="122"/>
      <c r="I32" s="122"/>
      <c r="J32" s="122"/>
      <c r="K32" s="123"/>
      <c r="L32" s="123"/>
      <c r="M32" s="123"/>
      <c r="N32" s="151">
        <v>319104</v>
      </c>
      <c r="O32" s="124"/>
      <c r="P32" s="125"/>
      <c r="R32" s="103">
        <f>IF(COUNTIF(R33:R36,"-")=COUNTA(R33:R36),"-",SUM(R33:R36))</f>
        <v>319103570</v>
      </c>
      <c r="AX32" s="126"/>
    </row>
    <row r="33" spans="1:50" x14ac:dyDescent="0.15">
      <c r="A33" s="117" t="s">
        <v>197</v>
      </c>
      <c r="C33" s="121"/>
      <c r="D33" s="122"/>
      <c r="E33" s="123" t="s">
        <v>198</v>
      </c>
      <c r="F33" s="123"/>
      <c r="G33" s="122"/>
      <c r="H33" s="122"/>
      <c r="I33" s="122"/>
      <c r="J33" s="122"/>
      <c r="K33" s="123"/>
      <c r="L33" s="123"/>
      <c r="M33" s="123"/>
      <c r="N33" s="151">
        <v>4546</v>
      </c>
      <c r="O33" s="127"/>
      <c r="P33" s="125"/>
      <c r="R33" s="103">
        <v>4545908</v>
      </c>
      <c r="AX33" s="126"/>
    </row>
    <row r="34" spans="1:50" x14ac:dyDescent="0.15">
      <c r="A34" s="117" t="s">
        <v>199</v>
      </c>
      <c r="C34" s="121"/>
      <c r="D34" s="122"/>
      <c r="E34" s="123" t="s">
        <v>200</v>
      </c>
      <c r="F34" s="123"/>
      <c r="G34" s="122"/>
      <c r="H34" s="122"/>
      <c r="I34" s="122"/>
      <c r="J34" s="122"/>
      <c r="K34" s="123"/>
      <c r="L34" s="123"/>
      <c r="M34" s="123"/>
      <c r="N34" s="151">
        <v>311535</v>
      </c>
      <c r="O34" s="127"/>
      <c r="P34" s="125"/>
      <c r="R34" s="103">
        <v>311535482</v>
      </c>
      <c r="AX34" s="126"/>
    </row>
    <row r="35" spans="1:50" x14ac:dyDescent="0.15">
      <c r="A35" s="117" t="s">
        <v>201</v>
      </c>
      <c r="C35" s="121"/>
      <c r="D35" s="122"/>
      <c r="E35" s="122" t="s">
        <v>202</v>
      </c>
      <c r="F35" s="122"/>
      <c r="G35" s="122"/>
      <c r="H35" s="122"/>
      <c r="I35" s="122"/>
      <c r="J35" s="122"/>
      <c r="K35" s="123"/>
      <c r="L35" s="123"/>
      <c r="M35" s="123"/>
      <c r="N35" s="151">
        <v>2616</v>
      </c>
      <c r="O35" s="127"/>
      <c r="P35" s="125"/>
      <c r="R35" s="103">
        <v>2616000</v>
      </c>
      <c r="AX35" s="126"/>
    </row>
    <row r="36" spans="1:50" x14ac:dyDescent="0.15">
      <c r="A36" s="117" t="s">
        <v>203</v>
      </c>
      <c r="C36" s="121"/>
      <c r="D36" s="122"/>
      <c r="E36" s="122" t="s">
        <v>44</v>
      </c>
      <c r="F36" s="122"/>
      <c r="G36" s="122"/>
      <c r="H36" s="122"/>
      <c r="I36" s="122"/>
      <c r="J36" s="122"/>
      <c r="K36" s="123"/>
      <c r="L36" s="123"/>
      <c r="M36" s="123"/>
      <c r="N36" s="151">
        <v>406</v>
      </c>
      <c r="O36" s="127"/>
      <c r="P36" s="125"/>
      <c r="R36" s="103">
        <v>406180</v>
      </c>
      <c r="AX36" s="126"/>
    </row>
    <row r="37" spans="1:50" x14ac:dyDescent="0.15">
      <c r="A37" s="117" t="s">
        <v>204</v>
      </c>
      <c r="C37" s="121"/>
      <c r="D37" s="122" t="s">
        <v>205</v>
      </c>
      <c r="E37" s="122"/>
      <c r="F37" s="122"/>
      <c r="G37" s="122"/>
      <c r="H37" s="122"/>
      <c r="I37" s="122"/>
      <c r="J37" s="122"/>
      <c r="K37" s="128"/>
      <c r="L37" s="128"/>
      <c r="M37" s="128"/>
      <c r="N37" s="151">
        <v>37149</v>
      </c>
      <c r="O37" s="124"/>
      <c r="P37" s="125"/>
      <c r="R37" s="103">
        <f>IF(COUNTIF(R38:R39,"-")=COUNTA(R38:R39),"-",SUM(R38:R39))</f>
        <v>37148941</v>
      </c>
      <c r="AX37" s="126"/>
    </row>
    <row r="38" spans="1:50" x14ac:dyDescent="0.15">
      <c r="A38" s="117" t="s">
        <v>206</v>
      </c>
      <c r="C38" s="121"/>
      <c r="D38" s="122"/>
      <c r="E38" s="122" t="s">
        <v>207</v>
      </c>
      <c r="F38" s="122"/>
      <c r="G38" s="122"/>
      <c r="H38" s="122"/>
      <c r="I38" s="122"/>
      <c r="J38" s="122"/>
      <c r="K38" s="128"/>
      <c r="L38" s="128"/>
      <c r="M38" s="128"/>
      <c r="N38" s="151">
        <v>37119</v>
      </c>
      <c r="O38" s="127"/>
      <c r="P38" s="125"/>
      <c r="R38" s="103">
        <v>37118649</v>
      </c>
      <c r="AX38" s="126"/>
    </row>
    <row r="39" spans="1:50" ht="14.25" thickBot="1" x14ac:dyDescent="0.2">
      <c r="A39" s="117" t="s">
        <v>208</v>
      </c>
      <c r="C39" s="121"/>
      <c r="D39" s="122"/>
      <c r="E39" s="122" t="s">
        <v>44</v>
      </c>
      <c r="F39" s="122"/>
      <c r="G39" s="122"/>
      <c r="H39" s="122"/>
      <c r="I39" s="122"/>
      <c r="J39" s="122"/>
      <c r="K39" s="128"/>
      <c r="L39" s="128"/>
      <c r="M39" s="128"/>
      <c r="N39" s="151">
        <v>30</v>
      </c>
      <c r="O39" s="127"/>
      <c r="P39" s="125"/>
      <c r="R39" s="103">
        <v>30292</v>
      </c>
      <c r="AX39" s="126"/>
    </row>
    <row r="40" spans="1:50" ht="14.25" thickBot="1" x14ac:dyDescent="0.2">
      <c r="A40" s="117" t="s">
        <v>193</v>
      </c>
      <c r="C40" s="133" t="s">
        <v>194</v>
      </c>
      <c r="D40" s="134"/>
      <c r="E40" s="134"/>
      <c r="F40" s="134"/>
      <c r="G40" s="134"/>
      <c r="H40" s="134"/>
      <c r="I40" s="134"/>
      <c r="J40" s="134"/>
      <c r="K40" s="135"/>
      <c r="L40" s="135"/>
      <c r="M40" s="135"/>
      <c r="N40" s="153">
        <v>-29792793</v>
      </c>
      <c r="O40" s="136"/>
      <c r="P40" s="125"/>
      <c r="R40" s="103">
        <f>IF(COUNTIF(R31:R39,"-")=COUNTA(R31:R39),"-",SUM(R31,R37)-SUM(R32))</f>
        <v>-29517529055</v>
      </c>
      <c r="AX40" s="126"/>
    </row>
    <row r="41" spans="1:50" s="138" customFormat="1" ht="3.75" customHeight="1" x14ac:dyDescent="0.15">
      <c r="A41" s="137"/>
      <c r="C41" s="139"/>
      <c r="D41" s="139"/>
      <c r="E41" s="140"/>
      <c r="F41" s="140"/>
      <c r="G41" s="140"/>
      <c r="H41" s="140"/>
      <c r="I41" s="140"/>
      <c r="J41" s="141"/>
      <c r="K41" s="141"/>
      <c r="L41" s="141"/>
    </row>
    <row r="42" spans="1:50" s="138" customFormat="1" ht="15.6" customHeight="1" x14ac:dyDescent="0.15">
      <c r="A42" s="137"/>
      <c r="C42" s="142"/>
      <c r="D42" s="142"/>
      <c r="E42" s="143"/>
      <c r="F42" s="143"/>
      <c r="G42" s="143"/>
      <c r="H42" s="143"/>
      <c r="I42" s="143"/>
      <c r="J42" s="144"/>
      <c r="K42" s="144"/>
      <c r="L42" s="144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X28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9" style="24" hidden="1" customWidth="1"/>
    <col min="2" max="2" width="1.125" style="26" customWidth="1"/>
    <col min="3" max="3" width="1.625" style="26" customWidth="1"/>
    <col min="4" max="9" width="2" style="26" customWidth="1"/>
    <col min="10" max="10" width="15.375" style="26" customWidth="1"/>
    <col min="11" max="11" width="21.625" style="26" bestFit="1" customWidth="1"/>
    <col min="12" max="12" width="3" style="26" bestFit="1" customWidth="1"/>
    <col min="13" max="13" width="21.625" style="26" bestFit="1" customWidth="1"/>
    <col min="14" max="14" width="3" style="26" bestFit="1" customWidth="1"/>
    <col min="15" max="15" width="21.625" style="26" bestFit="1" customWidth="1"/>
    <col min="16" max="16" width="3" style="26" bestFit="1" customWidth="1"/>
    <col min="17" max="17" width="21.625" style="26" customWidth="1"/>
    <col min="18" max="18" width="3" style="26" customWidth="1"/>
    <col min="19" max="19" width="1" style="26" customWidth="1"/>
    <col min="20" max="20" width="0" style="26" hidden="1" customWidth="1"/>
    <col min="21" max="24" width="9" style="26" hidden="1" customWidth="1"/>
    <col min="25" max="25" width="0" style="26" hidden="1" customWidth="1"/>
    <col min="26" max="16384" width="9" style="26"/>
  </cols>
  <sheetData>
    <row r="2" spans="1:24" ht="24" x14ac:dyDescent="0.25">
      <c r="B2" s="25"/>
      <c r="C2" s="181" t="s">
        <v>266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pans="1:24" ht="17.25" x14ac:dyDescent="0.2">
      <c r="B3" s="27"/>
      <c r="C3" s="182" t="s">
        <v>267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1:24" ht="17.25" x14ac:dyDescent="0.2">
      <c r="B4" s="27"/>
      <c r="C4" s="182" t="s">
        <v>268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</row>
    <row r="5" spans="1:24" ht="15.75" customHeight="1" thickBot="1" x14ac:dyDescent="0.2">
      <c r="B5" s="28"/>
      <c r="C5" s="29"/>
      <c r="D5" s="29"/>
      <c r="E5" s="29"/>
      <c r="F5" s="29"/>
      <c r="G5" s="29"/>
      <c r="H5" s="29"/>
      <c r="I5" s="29"/>
      <c r="J5" s="30"/>
      <c r="K5" s="29"/>
      <c r="L5" s="30"/>
      <c r="M5" s="29"/>
      <c r="N5" s="29"/>
      <c r="O5" s="29"/>
      <c r="P5" s="29"/>
      <c r="Q5" s="29"/>
      <c r="R5" s="30" t="s">
        <v>262</v>
      </c>
    </row>
    <row r="6" spans="1:24" ht="12.75" customHeight="1" x14ac:dyDescent="0.15">
      <c r="B6" s="31"/>
      <c r="C6" s="183" t="s">
        <v>0</v>
      </c>
      <c r="D6" s="184"/>
      <c r="E6" s="184"/>
      <c r="F6" s="184"/>
      <c r="G6" s="184"/>
      <c r="H6" s="184"/>
      <c r="I6" s="184"/>
      <c r="J6" s="185"/>
      <c r="K6" s="189" t="s">
        <v>255</v>
      </c>
      <c r="L6" s="184"/>
      <c r="M6" s="32"/>
      <c r="N6" s="32"/>
      <c r="O6" s="32"/>
      <c r="P6" s="32"/>
      <c r="Q6" s="32"/>
      <c r="R6" s="33"/>
    </row>
    <row r="7" spans="1:24" ht="29.25" customHeight="1" thickBot="1" x14ac:dyDescent="0.2">
      <c r="A7" s="24" t="s">
        <v>242</v>
      </c>
      <c r="B7" s="31"/>
      <c r="C7" s="186"/>
      <c r="D7" s="187"/>
      <c r="E7" s="187"/>
      <c r="F7" s="187"/>
      <c r="G7" s="187"/>
      <c r="H7" s="187"/>
      <c r="I7" s="187"/>
      <c r="J7" s="188"/>
      <c r="K7" s="190"/>
      <c r="L7" s="187"/>
      <c r="M7" s="191" t="s">
        <v>256</v>
      </c>
      <c r="N7" s="192"/>
      <c r="O7" s="191" t="s">
        <v>257</v>
      </c>
      <c r="P7" s="192"/>
      <c r="Q7" s="191" t="s">
        <v>147</v>
      </c>
      <c r="R7" s="193"/>
    </row>
    <row r="8" spans="1:24" ht="15.95" customHeight="1" x14ac:dyDescent="0.15">
      <c r="A8" s="24" t="s">
        <v>209</v>
      </c>
      <c r="B8" s="34"/>
      <c r="C8" s="35" t="s">
        <v>210</v>
      </c>
      <c r="D8" s="36"/>
      <c r="E8" s="36"/>
      <c r="F8" s="36"/>
      <c r="G8" s="36"/>
      <c r="H8" s="36"/>
      <c r="I8" s="36"/>
      <c r="J8" s="37"/>
      <c r="K8" s="38">
        <v>103173975</v>
      </c>
      <c r="L8" s="39"/>
      <c r="M8" s="38">
        <v>139939050</v>
      </c>
      <c r="N8" s="40"/>
      <c r="O8" s="38">
        <v>-36786009</v>
      </c>
      <c r="P8" s="40"/>
      <c r="Q8" s="41">
        <v>20934</v>
      </c>
      <c r="R8" s="42"/>
      <c r="U8" s="95">
        <f t="shared" ref="U8:U13" si="0">IF(COUNTIF(V8:X8,"-")=COUNTA(V8:X8),"-",SUM(V8:X8))</f>
        <v>103175848777</v>
      </c>
      <c r="V8" s="95">
        <v>139939050286</v>
      </c>
      <c r="W8" s="95">
        <v>-37589641453</v>
      </c>
      <c r="X8" s="95">
        <v>826439944</v>
      </c>
    </row>
    <row r="9" spans="1:24" ht="15.95" customHeight="1" x14ac:dyDescent="0.15">
      <c r="A9" s="24" t="s">
        <v>211</v>
      </c>
      <c r="B9" s="34"/>
      <c r="C9" s="15"/>
      <c r="D9" s="10" t="s">
        <v>212</v>
      </c>
      <c r="E9" s="10"/>
      <c r="F9" s="10"/>
      <c r="G9" s="10"/>
      <c r="H9" s="10"/>
      <c r="I9" s="10"/>
      <c r="J9" s="43"/>
      <c r="K9" s="44">
        <v>-29792793</v>
      </c>
      <c r="L9" s="45"/>
      <c r="M9" s="198"/>
      <c r="N9" s="199"/>
      <c r="O9" s="44">
        <v>-29792393</v>
      </c>
      <c r="P9" s="46"/>
      <c r="Q9" s="47">
        <v>-400</v>
      </c>
      <c r="R9" s="48"/>
      <c r="U9" s="95">
        <f t="shared" si="0"/>
        <v>-29517529055</v>
      </c>
      <c r="V9" s="95" t="s">
        <v>11</v>
      </c>
      <c r="W9" s="95">
        <v>-29517529055</v>
      </c>
      <c r="X9" s="95">
        <v>0</v>
      </c>
    </row>
    <row r="10" spans="1:24" ht="15.95" customHeight="1" x14ac:dyDescent="0.15">
      <c r="A10" s="24" t="s">
        <v>213</v>
      </c>
      <c r="B10" s="31"/>
      <c r="C10" s="49"/>
      <c r="D10" s="43" t="s">
        <v>214</v>
      </c>
      <c r="E10" s="43"/>
      <c r="F10" s="43"/>
      <c r="G10" s="43"/>
      <c r="H10" s="43"/>
      <c r="I10" s="43"/>
      <c r="J10" s="43"/>
      <c r="K10" s="44">
        <v>31406544</v>
      </c>
      <c r="L10" s="45"/>
      <c r="M10" s="200"/>
      <c r="N10" s="201"/>
      <c r="O10" s="44">
        <v>31406544</v>
      </c>
      <c r="P10" s="46"/>
      <c r="Q10" s="47">
        <v>0</v>
      </c>
      <c r="R10" s="50"/>
      <c r="U10" s="95">
        <f t="shared" si="0"/>
        <v>31406543608</v>
      </c>
      <c r="V10" s="95" t="s">
        <v>11</v>
      </c>
      <c r="W10" s="95">
        <f>IF(COUNTIF(W11:W12,"-")=COUNTA(W11:W12),"-",SUM(W11:W12))</f>
        <v>31406543608</v>
      </c>
      <c r="X10" s="95">
        <f>IF(COUNTIF(X11:X12,"-")=COUNTA(X11:X12),"-",SUM(X11:X12))</f>
        <v>0</v>
      </c>
    </row>
    <row r="11" spans="1:24" ht="15.95" customHeight="1" x14ac:dyDescent="0.15">
      <c r="A11" s="24" t="s">
        <v>215</v>
      </c>
      <c r="B11" s="31"/>
      <c r="C11" s="51"/>
      <c r="D11" s="43"/>
      <c r="E11" s="52" t="s">
        <v>216</v>
      </c>
      <c r="F11" s="52"/>
      <c r="G11" s="52"/>
      <c r="H11" s="52"/>
      <c r="I11" s="52"/>
      <c r="J11" s="43"/>
      <c r="K11" s="44">
        <v>23372004</v>
      </c>
      <c r="L11" s="45"/>
      <c r="M11" s="200"/>
      <c r="N11" s="201"/>
      <c r="O11" s="44">
        <v>23372004</v>
      </c>
      <c r="P11" s="46"/>
      <c r="Q11" s="47">
        <v>0</v>
      </c>
      <c r="R11" s="50"/>
      <c r="U11" s="95">
        <f t="shared" si="0"/>
        <v>23372003693</v>
      </c>
      <c r="V11" s="95" t="s">
        <v>11</v>
      </c>
      <c r="W11" s="95">
        <v>23372003693</v>
      </c>
      <c r="X11" s="95">
        <v>0</v>
      </c>
    </row>
    <row r="12" spans="1:24" ht="15.95" customHeight="1" x14ac:dyDescent="0.15">
      <c r="A12" s="24" t="s">
        <v>217</v>
      </c>
      <c r="B12" s="31"/>
      <c r="C12" s="53"/>
      <c r="D12" s="54"/>
      <c r="E12" s="54" t="s">
        <v>218</v>
      </c>
      <c r="F12" s="54"/>
      <c r="G12" s="54"/>
      <c r="H12" s="54"/>
      <c r="I12" s="54"/>
      <c r="J12" s="55"/>
      <c r="K12" s="56">
        <v>8034540</v>
      </c>
      <c r="L12" s="57"/>
      <c r="M12" s="202"/>
      <c r="N12" s="203"/>
      <c r="O12" s="56">
        <v>8034540</v>
      </c>
      <c r="P12" s="58"/>
      <c r="Q12" s="59">
        <v>0</v>
      </c>
      <c r="R12" s="60"/>
      <c r="U12" s="95">
        <f t="shared" si="0"/>
        <v>8034539915</v>
      </c>
      <c r="V12" s="95" t="s">
        <v>11</v>
      </c>
      <c r="W12" s="95">
        <v>8034539915</v>
      </c>
      <c r="X12" s="95">
        <v>0</v>
      </c>
    </row>
    <row r="13" spans="1:24" ht="15.95" customHeight="1" x14ac:dyDescent="0.15">
      <c r="A13" s="24" t="s">
        <v>219</v>
      </c>
      <c r="B13" s="31"/>
      <c r="C13" s="61"/>
      <c r="D13" s="62" t="s">
        <v>220</v>
      </c>
      <c r="E13" s="63"/>
      <c r="F13" s="62"/>
      <c r="G13" s="62"/>
      <c r="H13" s="62"/>
      <c r="I13" s="62"/>
      <c r="J13" s="64"/>
      <c r="K13" s="112">
        <v>1613750</v>
      </c>
      <c r="L13" s="65"/>
      <c r="M13" s="204"/>
      <c r="N13" s="205"/>
      <c r="O13" s="112">
        <v>1614151</v>
      </c>
      <c r="P13" s="66"/>
      <c r="Q13" s="67">
        <v>-400</v>
      </c>
      <c r="R13" s="68"/>
      <c r="U13" s="95">
        <f t="shared" si="0"/>
        <v>1889014553</v>
      </c>
      <c r="V13" s="95" t="s">
        <v>11</v>
      </c>
      <c r="W13" s="95">
        <f>IF(COUNTIF(W9:W10,"-")=COUNTA(W9:W10),"-",SUM(W9:W10))</f>
        <v>1889014553</v>
      </c>
      <c r="X13" s="95">
        <f>IF(COUNTIF(X9:X10,"-")=COUNTA(X9:X10),"-",SUM(X9:X10))</f>
        <v>0</v>
      </c>
    </row>
    <row r="14" spans="1:24" ht="15.95" customHeight="1" x14ac:dyDescent="0.15">
      <c r="A14" s="24" t="s">
        <v>221</v>
      </c>
      <c r="B14" s="31"/>
      <c r="C14" s="15"/>
      <c r="D14" s="69" t="s">
        <v>258</v>
      </c>
      <c r="E14" s="69"/>
      <c r="F14" s="69"/>
      <c r="G14" s="52"/>
      <c r="H14" s="52"/>
      <c r="I14" s="52"/>
      <c r="J14" s="43"/>
      <c r="K14" s="194"/>
      <c r="L14" s="195"/>
      <c r="M14" s="44" t="s">
        <v>11</v>
      </c>
      <c r="N14" s="46"/>
      <c r="O14" s="44" t="s">
        <v>11</v>
      </c>
      <c r="P14" s="46"/>
      <c r="Q14" s="206"/>
      <c r="R14" s="207"/>
      <c r="U14" s="95">
        <v>0</v>
      </c>
      <c r="V14" s="95" t="s">
        <v>11</v>
      </c>
      <c r="W14" s="95" t="s">
        <v>11</v>
      </c>
      <c r="X14" s="95" t="s">
        <v>11</v>
      </c>
    </row>
    <row r="15" spans="1:24" ht="15.95" customHeight="1" x14ac:dyDescent="0.15">
      <c r="A15" s="24" t="s">
        <v>222</v>
      </c>
      <c r="B15" s="31"/>
      <c r="C15" s="15"/>
      <c r="D15" s="69"/>
      <c r="E15" s="69" t="s">
        <v>223</v>
      </c>
      <c r="F15" s="52"/>
      <c r="G15" s="52"/>
      <c r="H15" s="52"/>
      <c r="I15" s="52"/>
      <c r="J15" s="43"/>
      <c r="K15" s="194"/>
      <c r="L15" s="195"/>
      <c r="M15" s="44" t="s">
        <v>11</v>
      </c>
      <c r="N15" s="46"/>
      <c r="O15" s="44" t="s">
        <v>11</v>
      </c>
      <c r="P15" s="46"/>
      <c r="Q15" s="196"/>
      <c r="R15" s="197"/>
      <c r="U15" s="95">
        <v>0</v>
      </c>
      <c r="V15" s="95" t="s">
        <v>11</v>
      </c>
      <c r="W15" s="95" t="s">
        <v>11</v>
      </c>
      <c r="X15" s="95" t="s">
        <v>11</v>
      </c>
    </row>
    <row r="16" spans="1:24" ht="15.95" customHeight="1" x14ac:dyDescent="0.15">
      <c r="A16" s="24" t="s">
        <v>224</v>
      </c>
      <c r="B16" s="31"/>
      <c r="C16" s="15"/>
      <c r="D16" s="69"/>
      <c r="E16" s="69" t="s">
        <v>225</v>
      </c>
      <c r="F16" s="69"/>
      <c r="G16" s="52"/>
      <c r="H16" s="52"/>
      <c r="I16" s="52"/>
      <c r="J16" s="43"/>
      <c r="K16" s="194"/>
      <c r="L16" s="195"/>
      <c r="M16" s="44" t="s">
        <v>11</v>
      </c>
      <c r="N16" s="46"/>
      <c r="O16" s="44" t="s">
        <v>11</v>
      </c>
      <c r="P16" s="46"/>
      <c r="Q16" s="196"/>
      <c r="R16" s="197"/>
      <c r="U16" s="95">
        <v>0</v>
      </c>
      <c r="V16" s="95" t="s">
        <v>11</v>
      </c>
      <c r="W16" s="95" t="s">
        <v>11</v>
      </c>
      <c r="X16" s="95" t="s">
        <v>11</v>
      </c>
    </row>
    <row r="17" spans="1:24" ht="15.95" customHeight="1" x14ac:dyDescent="0.15">
      <c r="A17" s="24" t="s">
        <v>226</v>
      </c>
      <c r="B17" s="31"/>
      <c r="C17" s="15"/>
      <c r="D17" s="69"/>
      <c r="E17" s="69" t="s">
        <v>227</v>
      </c>
      <c r="F17" s="69"/>
      <c r="G17" s="52"/>
      <c r="H17" s="52"/>
      <c r="I17" s="52"/>
      <c r="J17" s="43"/>
      <c r="K17" s="194"/>
      <c r="L17" s="195"/>
      <c r="M17" s="44" t="s">
        <v>11</v>
      </c>
      <c r="N17" s="46"/>
      <c r="O17" s="44" t="s">
        <v>11</v>
      </c>
      <c r="P17" s="46"/>
      <c r="Q17" s="196"/>
      <c r="R17" s="197"/>
      <c r="U17" s="95">
        <v>0</v>
      </c>
      <c r="V17" s="95" t="s">
        <v>11</v>
      </c>
      <c r="W17" s="95" t="s">
        <v>11</v>
      </c>
      <c r="X17" s="95" t="s">
        <v>11</v>
      </c>
    </row>
    <row r="18" spans="1:24" ht="15.95" customHeight="1" x14ac:dyDescent="0.15">
      <c r="A18" s="24" t="s">
        <v>228</v>
      </c>
      <c r="B18" s="31"/>
      <c r="C18" s="15"/>
      <c r="D18" s="69"/>
      <c r="E18" s="69" t="s">
        <v>229</v>
      </c>
      <c r="F18" s="69"/>
      <c r="G18" s="52"/>
      <c r="H18" s="11"/>
      <c r="I18" s="52"/>
      <c r="J18" s="43"/>
      <c r="K18" s="194"/>
      <c r="L18" s="195"/>
      <c r="M18" s="44" t="s">
        <v>11</v>
      </c>
      <c r="N18" s="46"/>
      <c r="O18" s="44" t="s">
        <v>11</v>
      </c>
      <c r="P18" s="46"/>
      <c r="Q18" s="196"/>
      <c r="R18" s="197"/>
      <c r="U18" s="95">
        <v>0</v>
      </c>
      <c r="V18" s="95" t="s">
        <v>11</v>
      </c>
      <c r="W18" s="95" t="s">
        <v>11</v>
      </c>
      <c r="X18" s="95" t="s">
        <v>11</v>
      </c>
    </row>
    <row r="19" spans="1:24" ht="15.95" customHeight="1" x14ac:dyDescent="0.15">
      <c r="A19" s="24" t="s">
        <v>230</v>
      </c>
      <c r="B19" s="31"/>
      <c r="C19" s="15"/>
      <c r="D19" s="69" t="s">
        <v>231</v>
      </c>
      <c r="E19" s="52"/>
      <c r="F19" s="52"/>
      <c r="G19" s="52"/>
      <c r="H19" s="52"/>
      <c r="I19" s="52"/>
      <c r="J19" s="43"/>
      <c r="K19" s="44">
        <v>0</v>
      </c>
      <c r="L19" s="45"/>
      <c r="M19" s="44" t="s">
        <v>11</v>
      </c>
      <c r="N19" s="46"/>
      <c r="O19" s="200"/>
      <c r="P19" s="201"/>
      <c r="Q19" s="200"/>
      <c r="R19" s="208"/>
      <c r="U19" s="95">
        <v>0</v>
      </c>
      <c r="V19" s="95" t="s">
        <v>11</v>
      </c>
      <c r="W19" s="95" t="s">
        <v>11</v>
      </c>
      <c r="X19" s="95" t="s">
        <v>11</v>
      </c>
    </row>
    <row r="20" spans="1:24" ht="15.95" customHeight="1" x14ac:dyDescent="0.15">
      <c r="A20" s="24" t="s">
        <v>232</v>
      </c>
      <c r="B20" s="31"/>
      <c r="C20" s="15"/>
      <c r="D20" s="69" t="s">
        <v>233</v>
      </c>
      <c r="E20" s="69"/>
      <c r="F20" s="52"/>
      <c r="G20" s="52"/>
      <c r="H20" s="52"/>
      <c r="I20" s="52"/>
      <c r="J20" s="43"/>
      <c r="K20" s="44">
        <v>94986</v>
      </c>
      <c r="L20" s="45"/>
      <c r="M20" s="44" t="s">
        <v>11</v>
      </c>
      <c r="N20" s="46"/>
      <c r="O20" s="200"/>
      <c r="P20" s="201"/>
      <c r="Q20" s="200"/>
      <c r="R20" s="208"/>
      <c r="U20" s="95">
        <v>94985732</v>
      </c>
      <c r="V20" s="95" t="s">
        <v>11</v>
      </c>
      <c r="W20" s="95" t="s">
        <v>11</v>
      </c>
      <c r="X20" s="95" t="s">
        <v>11</v>
      </c>
    </row>
    <row r="21" spans="1:24" ht="15.95" customHeight="1" x14ac:dyDescent="0.15">
      <c r="A21" s="24" t="s">
        <v>259</v>
      </c>
      <c r="B21" s="31"/>
      <c r="C21" s="15"/>
      <c r="D21" s="69" t="s">
        <v>234</v>
      </c>
      <c r="E21" s="69"/>
      <c r="F21" s="52"/>
      <c r="G21" s="52"/>
      <c r="H21" s="52"/>
      <c r="I21" s="52"/>
      <c r="J21" s="43"/>
      <c r="K21" s="44">
        <v>0</v>
      </c>
      <c r="L21" s="70"/>
      <c r="M21" s="200"/>
      <c r="N21" s="201"/>
      <c r="O21" s="200"/>
      <c r="P21" s="201"/>
      <c r="Q21" s="47">
        <v>0</v>
      </c>
      <c r="R21" s="50"/>
      <c r="U21" s="95">
        <f>IF(COUNTIF(V21:X21,"-")=COUNTA(V21:X21),"-",SUM(V21:X21))</f>
        <v>0</v>
      </c>
      <c r="V21" s="95" t="s">
        <v>11</v>
      </c>
      <c r="W21" s="95" t="s">
        <v>11</v>
      </c>
      <c r="X21" s="95">
        <v>0</v>
      </c>
    </row>
    <row r="22" spans="1:24" ht="15.95" customHeight="1" x14ac:dyDescent="0.15">
      <c r="A22" s="24" t="s">
        <v>260</v>
      </c>
      <c r="B22" s="31"/>
      <c r="C22" s="15"/>
      <c r="D22" s="69" t="s">
        <v>235</v>
      </c>
      <c r="E22" s="69"/>
      <c r="F22" s="52"/>
      <c r="G22" s="52"/>
      <c r="H22" s="52"/>
      <c r="I22" s="52"/>
      <c r="J22" s="43"/>
      <c r="K22" s="44">
        <v>0</v>
      </c>
      <c r="L22" s="70"/>
      <c r="M22" s="200"/>
      <c r="N22" s="201"/>
      <c r="O22" s="200"/>
      <c r="P22" s="201"/>
      <c r="Q22" s="47">
        <v>0</v>
      </c>
      <c r="R22" s="50"/>
      <c r="U22" s="95">
        <f>IF(COUNTIF(V22:X22,"-")=COUNTA(V22:X22),"-",SUM(V22:X22))</f>
        <v>0</v>
      </c>
      <c r="V22" s="95" t="s">
        <v>11</v>
      </c>
      <c r="W22" s="95" t="s">
        <v>11</v>
      </c>
      <c r="X22" s="95">
        <v>0</v>
      </c>
    </row>
    <row r="23" spans="1:24" ht="15.95" customHeight="1" x14ac:dyDescent="0.15">
      <c r="A23" s="24" t="s">
        <v>261</v>
      </c>
      <c r="B23" s="31"/>
      <c r="C23" s="15"/>
      <c r="D23" s="69" t="s">
        <v>236</v>
      </c>
      <c r="E23" s="69"/>
      <c r="F23" s="52"/>
      <c r="G23" s="52"/>
      <c r="H23" s="52"/>
      <c r="I23" s="52"/>
      <c r="J23" s="43"/>
      <c r="K23" s="44">
        <v>0</v>
      </c>
      <c r="L23" s="45"/>
      <c r="M23" s="200"/>
      <c r="N23" s="201"/>
      <c r="O23" s="200"/>
      <c r="P23" s="201"/>
      <c r="Q23" s="47">
        <v>0</v>
      </c>
      <c r="R23" s="50"/>
      <c r="U23" s="95">
        <f>IF(COUNTIF(V23:X23,"-")=COUNTA(V23:X23),"-",SUM(V23:X23))</f>
        <v>0</v>
      </c>
      <c r="V23" s="95" t="s">
        <v>11</v>
      </c>
      <c r="W23" s="95" t="s">
        <v>11</v>
      </c>
      <c r="X23" s="95">
        <v>0</v>
      </c>
    </row>
    <row r="24" spans="1:24" ht="15.95" customHeight="1" x14ac:dyDescent="0.15">
      <c r="A24" s="24" t="s">
        <v>237</v>
      </c>
      <c r="B24" s="31"/>
      <c r="C24" s="53"/>
      <c r="D24" s="54" t="s">
        <v>44</v>
      </c>
      <c r="E24" s="54"/>
      <c r="F24" s="54"/>
      <c r="G24" s="71"/>
      <c r="H24" s="71"/>
      <c r="I24" s="71"/>
      <c r="J24" s="55"/>
      <c r="K24" s="56">
        <v>-19445</v>
      </c>
      <c r="L24" s="57"/>
      <c r="M24" s="56" t="s">
        <v>11</v>
      </c>
      <c r="N24" s="58"/>
      <c r="O24" s="56" t="s">
        <v>11</v>
      </c>
      <c r="P24" s="58"/>
      <c r="Q24" s="209"/>
      <c r="R24" s="210"/>
      <c r="S24" s="72"/>
      <c r="U24" s="95">
        <v>-19970155</v>
      </c>
      <c r="V24" s="95" t="s">
        <v>11</v>
      </c>
      <c r="W24" s="95" t="s">
        <v>11</v>
      </c>
      <c r="X24" s="95" t="s">
        <v>11</v>
      </c>
    </row>
    <row r="25" spans="1:24" ht="15.95" customHeight="1" thickBot="1" x14ac:dyDescent="0.2">
      <c r="A25" s="24" t="s">
        <v>238</v>
      </c>
      <c r="B25" s="31"/>
      <c r="C25" s="73"/>
      <c r="D25" s="74" t="s">
        <v>239</v>
      </c>
      <c r="E25" s="74"/>
      <c r="F25" s="75"/>
      <c r="G25" s="75"/>
      <c r="H25" s="76"/>
      <c r="I25" s="75"/>
      <c r="J25" s="77"/>
      <c r="K25" s="78">
        <v>1689291</v>
      </c>
      <c r="L25" s="79"/>
      <c r="M25" s="78">
        <v>-756761</v>
      </c>
      <c r="N25" s="80"/>
      <c r="O25" s="78">
        <v>2446452</v>
      </c>
      <c r="P25" s="80"/>
      <c r="Q25" s="81">
        <v>-400</v>
      </c>
      <c r="R25" s="82"/>
      <c r="S25" s="72"/>
      <c r="U25" s="95">
        <f>IF(AND(U13="-",COUNTA(U19:U24)=COUNTIF(U19:U24,"-")),"-",SUM(U13,U19:U24))</f>
        <v>1964030130</v>
      </c>
      <c r="V25" s="95">
        <f>IF(AND(V26="-",V8="-"),"-",SUM(V26)-SUM(V8))</f>
        <v>-600639449</v>
      </c>
      <c r="W25" s="95">
        <f>IF(AND(W26="-",W8="-"),"-",SUM(W26)-SUM(W8))</f>
        <v>2574366294</v>
      </c>
      <c r="X25" s="95">
        <f>IF(AND(X13="-",COUNTIF(X21:X23,"-")=COUNTA(X21:X23)),"-",SUM(X13,X21:X23))</f>
        <v>0</v>
      </c>
    </row>
    <row r="26" spans="1:24" ht="15.95" customHeight="1" thickBot="1" x14ac:dyDescent="0.2">
      <c r="A26" s="24" t="s">
        <v>240</v>
      </c>
      <c r="B26" s="31"/>
      <c r="C26" s="83" t="s">
        <v>241</v>
      </c>
      <c r="D26" s="84"/>
      <c r="E26" s="84"/>
      <c r="F26" s="84"/>
      <c r="G26" s="85"/>
      <c r="H26" s="85"/>
      <c r="I26" s="85"/>
      <c r="J26" s="86"/>
      <c r="K26" s="87">
        <v>104863266</v>
      </c>
      <c r="L26" s="88"/>
      <c r="M26" s="87">
        <v>139182289</v>
      </c>
      <c r="N26" s="89"/>
      <c r="O26" s="87">
        <v>-34339557</v>
      </c>
      <c r="P26" s="89"/>
      <c r="Q26" s="90">
        <v>20534</v>
      </c>
      <c r="R26" s="91"/>
      <c r="S26" s="72"/>
      <c r="U26" s="95">
        <f>IF(AND(U25="-",U8="-"),"-",SUM(U8,U25))</f>
        <v>105139878907</v>
      </c>
      <c r="V26" s="95">
        <v>139338410837</v>
      </c>
      <c r="W26" s="95">
        <v>-35015275159</v>
      </c>
      <c r="X26" s="95">
        <f>IF(AND(X8="-",X25="-"),"-",SUM(X8,X25))</f>
        <v>826439944</v>
      </c>
    </row>
    <row r="27" spans="1:24" ht="6.75" customHeight="1" x14ac:dyDescent="0.15">
      <c r="B27" s="31"/>
      <c r="C27" s="92"/>
      <c r="D27" s="93"/>
      <c r="E27" s="93"/>
      <c r="F27" s="93"/>
      <c r="G27" s="93"/>
      <c r="H27" s="93"/>
      <c r="I27" s="93"/>
      <c r="J27" s="93"/>
      <c r="K27" s="31"/>
      <c r="L27" s="31"/>
      <c r="M27" s="31"/>
      <c r="N27" s="31"/>
      <c r="O27" s="31"/>
      <c r="P27" s="31"/>
      <c r="Q27" s="31"/>
      <c r="R27" s="10"/>
      <c r="S27" s="72"/>
    </row>
    <row r="28" spans="1:24" ht="15.6" customHeight="1" x14ac:dyDescent="0.15">
      <c r="B28" s="31"/>
      <c r="C28" s="94"/>
      <c r="D28" s="113"/>
      <c r="F28" s="34"/>
      <c r="G28" s="114"/>
      <c r="H28" s="34"/>
      <c r="I28" s="34"/>
      <c r="J28" s="94"/>
      <c r="K28" s="31"/>
      <c r="L28" s="31"/>
      <c r="M28" s="31"/>
      <c r="N28" s="31"/>
      <c r="O28" s="31"/>
      <c r="P28" s="31"/>
      <c r="Q28" s="31"/>
      <c r="R28" s="10"/>
      <c r="S28" s="72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83" bottom="0.39370078740157483" header="0.51181102362204722" footer="0.5118110236220472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2018-08-08T06:54:45Z</cp:lastPrinted>
  <dcterms:created xsi:type="dcterms:W3CDTF">2018-04-27T06:40:25Z</dcterms:created>
  <dcterms:modified xsi:type="dcterms:W3CDTF">2018-08-30T07:34:50Z</dcterms:modified>
</cp:coreProperties>
</file>